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G:\CNS\DIR_PRESTATAIRES\PREST\Dependance\VM\Recensements art395bis\2024\Formulaires et fiches techniques\A publier\"/>
    </mc:Choice>
  </mc:AlternateContent>
  <bookViews>
    <workbookView xWindow="43080" yWindow="-120" windowWidth="29040" windowHeight="15720" tabRatio="792" activeTab="5"/>
  </bookViews>
  <sheets>
    <sheet name="F1" sheetId="3" r:id="rId1"/>
    <sheet name="F2 SAS" sheetId="88" r:id="rId2"/>
    <sheet name="F2 FHL" sheetId="89" r:id="rId3"/>
    <sheet name="F2 ETAT-COMMUNAL" sheetId="90" r:id="rId4"/>
    <sheet name="F2 TOTAL" sheetId="91" r:id="rId5"/>
    <sheet name="F5" sheetId="92" r:id="rId6"/>
  </sheets>
  <externalReferences>
    <externalReference r:id="rId7"/>
    <externalReference r:id="rId8"/>
    <externalReference r:id="rId9"/>
  </externalReferences>
  <definedNames>
    <definedName name="\X" localSheetId="3">#REF!</definedName>
    <definedName name="\X" localSheetId="2">#REF!</definedName>
    <definedName name="\X" localSheetId="4">#REF!</definedName>
    <definedName name="\X">#REF!</definedName>
    <definedName name="A3xl7" localSheetId="3">#REF!</definedName>
    <definedName name="A3xl7" localSheetId="2">#REF!</definedName>
    <definedName name="A3xl7" localSheetId="4">#REF!</definedName>
    <definedName name="A3xl7">#REF!</definedName>
    <definedName name="Base_de_donnée" localSheetId="3">#REF!</definedName>
    <definedName name="Base_de_donnée" localSheetId="2">#REF!</definedName>
    <definedName name="Base_de_donnée" localSheetId="4">#REF!</definedName>
    <definedName name="Base_de_donnée">#REF!</definedName>
    <definedName name="_xlnm.Criteria" localSheetId="3">#REF!</definedName>
    <definedName name="_xlnm.Criteria" localSheetId="2">#REF!</definedName>
    <definedName name="_xlnm.Criteria" localSheetId="4">#REF!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#REF!</definedName>
    <definedName name="_xlnm.Database" localSheetId="3">#REF!</definedName>
    <definedName name="_xlnm.Database" localSheetId="2">#REF!</definedName>
    <definedName name="_xlnm.Database" localSheetId="4">#REF!</definedName>
    <definedName name="_xlnm.Database">#REF!</definedName>
    <definedName name="_xlnm.Extract" localSheetId="3">#REF!</definedName>
    <definedName name="_xlnm.Extract" localSheetId="2">#REF!</definedName>
    <definedName name="_xlnm.Extract" localSheetId="4">#REF!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#REF!</definedName>
    <definedName name="i" localSheetId="3">#REF!</definedName>
    <definedName name="i" localSheetId="2">#REF!</definedName>
    <definedName name="i" localSheetId="4">#REF!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#REF!</definedName>
    <definedName name="p" localSheetId="3">#REF!</definedName>
    <definedName name="p" localSheetId="2">#REF!</definedName>
    <definedName name="p" localSheetId="4">#REF!</definedName>
    <definedName name="p">#REF!</definedName>
    <definedName name="_xlnm.Print_Area" localSheetId="0">'F1'!$B$2:$H$46</definedName>
    <definedName name="_xlnm.Print_Area" localSheetId="3">'F2 ETAT-COMMUNAL'!$B$2:$V$71</definedName>
    <definedName name="_xlnm.Print_Area" localSheetId="2">'F2 FHL'!$B$2:$V$71</definedName>
    <definedName name="_xlnm.Print_Area" localSheetId="1">'F2 SAS'!$B$2:$Y$71</definedName>
    <definedName name="_xlnm.Print_Area" localSheetId="4">'F2 TOTAL'!$B$2:$R$71</definedName>
    <definedName name="_xlnm.Print_Area" localSheetId="5">'F5'!$B$2:$D$36</definedName>
    <definedName name="publiccible" localSheetId="3">#REF!</definedName>
    <definedName name="publiccible" localSheetId="2">#REF!</definedName>
    <definedName name="publiccible" localSheetId="4">#REF!</definedName>
    <definedName name="publiccible">#REF!</definedName>
    <definedName name="publicicble" localSheetId="3">#REF!</definedName>
    <definedName name="publicicble" localSheetId="2">#REF!</definedName>
    <definedName name="publicicble" localSheetId="4">#REF!</definedName>
    <definedName name="publicicble">#REF!</definedName>
    <definedName name="publicicble1" localSheetId="3">#REF!</definedName>
    <definedName name="publicicble1" localSheetId="2">#REF!</definedName>
    <definedName name="publicicble1" localSheetId="4">#REF!</definedName>
    <definedName name="publicicble1">#REF!</definedName>
    <definedName name="qas" localSheetId="3">#REF!</definedName>
    <definedName name="qas" localSheetId="2">#REF!</definedName>
    <definedName name="qas" localSheetId="4">#REF!</definedName>
    <definedName name="qas">#REF!</definedName>
    <definedName name="qew" localSheetId="3">#REF!</definedName>
    <definedName name="qew" localSheetId="2">#REF!</definedName>
    <definedName name="qew" localSheetId="4">#REF!</definedName>
    <definedName name="qew">#REF!</definedName>
    <definedName name="qsa" localSheetId="3">#REF!</definedName>
    <definedName name="qsa" localSheetId="2">#REF!</definedName>
    <definedName name="qsa" localSheetId="4">#REF!</definedName>
    <definedName name="qsa">#REF!</definedName>
    <definedName name="qwe" localSheetId="3">#REF!</definedName>
    <definedName name="qwe" localSheetId="2">#REF!</definedName>
    <definedName name="qwe" localSheetId="4">#REF!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#REF!</definedName>
    <definedName name="xx" localSheetId="3">#REF!</definedName>
    <definedName name="xx" localSheetId="2">#REF!</definedName>
    <definedName name="xx" localSheetId="4">#REF!</definedName>
    <definedName name="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91" l="1"/>
  <c r="F8" i="91"/>
  <c r="E8" i="91"/>
  <c r="C36" i="92" l="1"/>
  <c r="C35" i="92"/>
  <c r="C34" i="92"/>
  <c r="C33" i="92"/>
  <c r="C4" i="92"/>
  <c r="I24" i="92" l="1"/>
  <c r="H24" i="92"/>
  <c r="I29" i="92" l="1"/>
  <c r="H29" i="92"/>
  <c r="H21" i="92"/>
  <c r="I21" i="92" l="1"/>
  <c r="F2" i="92"/>
  <c r="G17" i="91"/>
  <c r="H17" i="91"/>
  <c r="I17" i="91"/>
  <c r="J17" i="91"/>
  <c r="K17" i="91"/>
  <c r="G18" i="91"/>
  <c r="H18" i="91"/>
  <c r="H61" i="91" s="1"/>
  <c r="I18" i="91"/>
  <c r="J18" i="91"/>
  <c r="K18" i="91"/>
  <c r="G19" i="91"/>
  <c r="H19" i="91"/>
  <c r="I19" i="91"/>
  <c r="J19" i="91"/>
  <c r="K19" i="91"/>
  <c r="G20" i="91"/>
  <c r="G61" i="91" s="1"/>
  <c r="H20" i="91"/>
  <c r="I20" i="91"/>
  <c r="J20" i="91"/>
  <c r="K20" i="91"/>
  <c r="G21" i="91"/>
  <c r="H21" i="91"/>
  <c r="I21" i="91"/>
  <c r="J21" i="91"/>
  <c r="J61" i="91" s="1"/>
  <c r="K21" i="91"/>
  <c r="G22" i="91"/>
  <c r="H22" i="91"/>
  <c r="I22" i="91"/>
  <c r="J22" i="91"/>
  <c r="K22" i="91"/>
  <c r="G23" i="91"/>
  <c r="H23" i="91"/>
  <c r="I23" i="91"/>
  <c r="J23" i="91"/>
  <c r="K23" i="91"/>
  <c r="G24" i="91"/>
  <c r="H24" i="91"/>
  <c r="I24" i="91"/>
  <c r="J24" i="91"/>
  <c r="K24" i="91"/>
  <c r="G25" i="91"/>
  <c r="H25" i="91"/>
  <c r="I25" i="91"/>
  <c r="J25" i="91"/>
  <c r="K25" i="91"/>
  <c r="G26" i="91"/>
  <c r="H26" i="91"/>
  <c r="I26" i="91"/>
  <c r="J26" i="91"/>
  <c r="K26" i="91"/>
  <c r="G27" i="91"/>
  <c r="H27" i="91"/>
  <c r="I27" i="91"/>
  <c r="J27" i="91"/>
  <c r="K27" i="91"/>
  <c r="G28" i="91"/>
  <c r="H28" i="91"/>
  <c r="I28" i="91"/>
  <c r="J28" i="91"/>
  <c r="K28" i="91"/>
  <c r="G29" i="91"/>
  <c r="H29" i="91"/>
  <c r="I29" i="91"/>
  <c r="J29" i="91"/>
  <c r="K29" i="91"/>
  <c r="G30" i="91"/>
  <c r="H30" i="91"/>
  <c r="I30" i="91"/>
  <c r="J30" i="91"/>
  <c r="K30" i="91"/>
  <c r="G32" i="91"/>
  <c r="H32" i="91"/>
  <c r="I32" i="91"/>
  <c r="J32" i="91"/>
  <c r="K32" i="91"/>
  <c r="G33" i="91"/>
  <c r="H33" i="91"/>
  <c r="I33" i="91"/>
  <c r="J33" i="91"/>
  <c r="K33" i="91"/>
  <c r="G34" i="91"/>
  <c r="H34" i="91"/>
  <c r="I34" i="91"/>
  <c r="J34" i="91"/>
  <c r="K34" i="91"/>
  <c r="G35" i="91"/>
  <c r="H35" i="91"/>
  <c r="I35" i="91"/>
  <c r="J35" i="91"/>
  <c r="K35" i="91"/>
  <c r="G36" i="91"/>
  <c r="H36" i="91"/>
  <c r="I36" i="91"/>
  <c r="J36" i="91"/>
  <c r="K36" i="91"/>
  <c r="G37" i="91"/>
  <c r="H37" i="91"/>
  <c r="I37" i="91"/>
  <c r="J37" i="91"/>
  <c r="K37" i="91"/>
  <c r="G39" i="91"/>
  <c r="H39" i="91"/>
  <c r="I39" i="91"/>
  <c r="J39" i="91"/>
  <c r="K39" i="91"/>
  <c r="G40" i="91"/>
  <c r="H40" i="91"/>
  <c r="I40" i="91"/>
  <c r="J40" i="91"/>
  <c r="K40" i="91"/>
  <c r="G41" i="91"/>
  <c r="H41" i="91"/>
  <c r="I41" i="91"/>
  <c r="J41" i="91"/>
  <c r="K41" i="91"/>
  <c r="G42" i="91"/>
  <c r="H42" i="91"/>
  <c r="I42" i="91"/>
  <c r="J42" i="91"/>
  <c r="K42" i="91"/>
  <c r="G43" i="91"/>
  <c r="H43" i="91"/>
  <c r="I43" i="91"/>
  <c r="J43" i="91"/>
  <c r="K43" i="91"/>
  <c r="G45" i="91"/>
  <c r="H45" i="91"/>
  <c r="I45" i="91"/>
  <c r="J45" i="91"/>
  <c r="K45" i="91"/>
  <c r="G46" i="91"/>
  <c r="H46" i="91"/>
  <c r="I46" i="91"/>
  <c r="J46" i="91"/>
  <c r="K46" i="91"/>
  <c r="G47" i="91"/>
  <c r="H47" i="91"/>
  <c r="I47" i="91"/>
  <c r="J47" i="91"/>
  <c r="K47" i="91"/>
  <c r="G48" i="91"/>
  <c r="H48" i="91"/>
  <c r="I48" i="91"/>
  <c r="J48" i="91"/>
  <c r="K48" i="91"/>
  <c r="G49" i="91"/>
  <c r="H49" i="91"/>
  <c r="I49" i="91"/>
  <c r="J49" i="91"/>
  <c r="K49" i="91"/>
  <c r="G50" i="91"/>
  <c r="H50" i="91"/>
  <c r="I50" i="91"/>
  <c r="J50" i="91"/>
  <c r="K50" i="91"/>
  <c r="G51" i="91"/>
  <c r="H51" i="91"/>
  <c r="I51" i="91"/>
  <c r="J51" i="91"/>
  <c r="K51" i="91"/>
  <c r="G52" i="91"/>
  <c r="H52" i="91"/>
  <c r="I52" i="91"/>
  <c r="J52" i="91"/>
  <c r="K52" i="91"/>
  <c r="G54" i="91"/>
  <c r="H54" i="91"/>
  <c r="I54" i="91"/>
  <c r="J54" i="91"/>
  <c r="K54" i="91"/>
  <c r="G55" i="91"/>
  <c r="H55" i="91"/>
  <c r="I55" i="91"/>
  <c r="J55" i="91"/>
  <c r="K55" i="91"/>
  <c r="G56" i="91"/>
  <c r="H56" i="91"/>
  <c r="I56" i="91"/>
  <c r="J56" i="91"/>
  <c r="K56" i="91"/>
  <c r="G57" i="91"/>
  <c r="H57" i="91"/>
  <c r="I57" i="91"/>
  <c r="J57" i="91"/>
  <c r="K57" i="91"/>
  <c r="G58" i="91"/>
  <c r="H58" i="91"/>
  <c r="I58" i="91"/>
  <c r="J58" i="91"/>
  <c r="K58" i="91"/>
  <c r="G59" i="91"/>
  <c r="H59" i="91"/>
  <c r="I59" i="91"/>
  <c r="J59" i="91"/>
  <c r="K59" i="91"/>
  <c r="K61" i="91"/>
  <c r="G61" i="90"/>
  <c r="H61" i="90"/>
  <c r="G61" i="89"/>
  <c r="H61" i="89"/>
  <c r="I61" i="89"/>
  <c r="J61" i="89"/>
  <c r="G61" i="88"/>
  <c r="H61" i="88"/>
  <c r="I61" i="88"/>
  <c r="J61" i="88"/>
  <c r="K61" i="88"/>
  <c r="I61" i="91" l="1"/>
  <c r="C26" i="91"/>
  <c r="D26" i="91"/>
  <c r="P26" i="91" s="1"/>
  <c r="E26" i="91"/>
  <c r="F26" i="91"/>
  <c r="N26" i="91"/>
  <c r="L26" i="90"/>
  <c r="P26" i="90"/>
  <c r="C26" i="90"/>
  <c r="C26" i="89"/>
  <c r="L26" i="89"/>
  <c r="P26" i="89"/>
  <c r="L26" i="88"/>
  <c r="P26" i="88"/>
  <c r="L26" i="91" l="1"/>
  <c r="D8" i="88" l="1"/>
  <c r="D7" i="88"/>
  <c r="D7" i="89"/>
  <c r="D8" i="89"/>
  <c r="D8" i="90"/>
  <c r="D7" i="90"/>
  <c r="D7" i="91"/>
  <c r="D69" i="91"/>
  <c r="D68" i="91"/>
  <c r="D66" i="91"/>
  <c r="D65" i="91"/>
  <c r="N59" i="91"/>
  <c r="F59" i="91"/>
  <c r="E59" i="91"/>
  <c r="D59" i="91"/>
  <c r="C59" i="91"/>
  <c r="N58" i="91"/>
  <c r="F58" i="91"/>
  <c r="E58" i="91"/>
  <c r="D58" i="91"/>
  <c r="C58" i="91"/>
  <c r="N57" i="91"/>
  <c r="F57" i="91"/>
  <c r="E57" i="91"/>
  <c r="D57" i="91"/>
  <c r="L57" i="91" s="1"/>
  <c r="C57" i="91"/>
  <c r="N56" i="91"/>
  <c r="F56" i="91"/>
  <c r="E56" i="91"/>
  <c r="D56" i="91"/>
  <c r="C56" i="91"/>
  <c r="N55" i="91"/>
  <c r="F55" i="91"/>
  <c r="E55" i="91"/>
  <c r="D55" i="91"/>
  <c r="C55" i="91"/>
  <c r="N54" i="91"/>
  <c r="F54" i="91"/>
  <c r="E54" i="91"/>
  <c r="D54" i="91"/>
  <c r="L54" i="91" s="1"/>
  <c r="C54" i="91"/>
  <c r="N52" i="91"/>
  <c r="F52" i="91"/>
  <c r="E52" i="91"/>
  <c r="D52" i="91"/>
  <c r="C52" i="91"/>
  <c r="N51" i="91"/>
  <c r="F51" i="91"/>
  <c r="E51" i="91"/>
  <c r="D51" i="91"/>
  <c r="C51" i="91"/>
  <c r="N50" i="91"/>
  <c r="F50" i="91"/>
  <c r="E50" i="91"/>
  <c r="D50" i="91"/>
  <c r="C50" i="91"/>
  <c r="N49" i="91"/>
  <c r="F49" i="91"/>
  <c r="E49" i="91"/>
  <c r="D49" i="91"/>
  <c r="C49" i="91"/>
  <c r="N48" i="91"/>
  <c r="F48" i="91"/>
  <c r="E48" i="91"/>
  <c r="D48" i="91"/>
  <c r="L48" i="91" s="1"/>
  <c r="C48" i="91"/>
  <c r="N47" i="91"/>
  <c r="F47" i="91"/>
  <c r="E47" i="91"/>
  <c r="D47" i="91"/>
  <c r="C47" i="91"/>
  <c r="N46" i="91"/>
  <c r="F46" i="91"/>
  <c r="E46" i="91"/>
  <c r="D46" i="91"/>
  <c r="C46" i="91"/>
  <c r="N45" i="91"/>
  <c r="F45" i="91"/>
  <c r="E45" i="91"/>
  <c r="D45" i="91"/>
  <c r="L45" i="91" s="1"/>
  <c r="C45" i="91"/>
  <c r="N43" i="91"/>
  <c r="F43" i="91"/>
  <c r="E43" i="91"/>
  <c r="D43" i="91"/>
  <c r="L43" i="91" s="1"/>
  <c r="C43" i="91"/>
  <c r="N42" i="91"/>
  <c r="F42" i="91"/>
  <c r="E42" i="91"/>
  <c r="D42" i="91"/>
  <c r="C42" i="91"/>
  <c r="N41" i="91"/>
  <c r="F41" i="91"/>
  <c r="E41" i="91"/>
  <c r="D41" i="91"/>
  <c r="C41" i="91"/>
  <c r="N40" i="91"/>
  <c r="F40" i="91"/>
  <c r="E40" i="91"/>
  <c r="D40" i="91"/>
  <c r="C40" i="91"/>
  <c r="N39" i="91"/>
  <c r="F39" i="91"/>
  <c r="E39" i="91"/>
  <c r="D39" i="91"/>
  <c r="C39" i="91"/>
  <c r="N37" i="91"/>
  <c r="F37" i="91"/>
  <c r="E37" i="91"/>
  <c r="D37" i="91"/>
  <c r="C37" i="91"/>
  <c r="N36" i="91"/>
  <c r="F36" i="91"/>
  <c r="E36" i="91"/>
  <c r="D36" i="91"/>
  <c r="C36" i="91"/>
  <c r="N35" i="91"/>
  <c r="F35" i="91"/>
  <c r="E35" i="91"/>
  <c r="D35" i="91"/>
  <c r="L35" i="91" s="1"/>
  <c r="C35" i="91"/>
  <c r="N34" i="91"/>
  <c r="F34" i="91"/>
  <c r="E34" i="91"/>
  <c r="D34" i="91"/>
  <c r="L34" i="91" s="1"/>
  <c r="C34" i="91"/>
  <c r="N33" i="91"/>
  <c r="F33" i="91"/>
  <c r="E33" i="91"/>
  <c r="D33" i="91"/>
  <c r="C33" i="91"/>
  <c r="N32" i="91"/>
  <c r="F32" i="91"/>
  <c r="E32" i="91"/>
  <c r="D32" i="91"/>
  <c r="C32" i="91"/>
  <c r="N30" i="91"/>
  <c r="F30" i="91"/>
  <c r="E30" i="91"/>
  <c r="D30" i="91"/>
  <c r="L30" i="91" s="1"/>
  <c r="C30" i="91"/>
  <c r="N29" i="91"/>
  <c r="F29" i="91"/>
  <c r="E29" i="91"/>
  <c r="D29" i="91"/>
  <c r="C29" i="91"/>
  <c r="N28" i="91"/>
  <c r="F28" i="91"/>
  <c r="E28" i="91"/>
  <c r="D28" i="91"/>
  <c r="C28" i="91"/>
  <c r="N27" i="91"/>
  <c r="F27" i="91"/>
  <c r="E27" i="91"/>
  <c r="D27" i="91"/>
  <c r="C27" i="91"/>
  <c r="N25" i="91"/>
  <c r="F25" i="91"/>
  <c r="E25" i="91"/>
  <c r="D25" i="91"/>
  <c r="L25" i="91" s="1"/>
  <c r="C25" i="91"/>
  <c r="N24" i="91"/>
  <c r="F24" i="91"/>
  <c r="E24" i="91"/>
  <c r="D24" i="91"/>
  <c r="L24" i="91" s="1"/>
  <c r="C24" i="91"/>
  <c r="N23" i="91"/>
  <c r="F23" i="91"/>
  <c r="E23" i="91"/>
  <c r="D23" i="91"/>
  <c r="C23" i="91"/>
  <c r="N22" i="91"/>
  <c r="F22" i="91"/>
  <c r="E22" i="91"/>
  <c r="D22" i="91"/>
  <c r="C22" i="91"/>
  <c r="N21" i="91"/>
  <c r="F21" i="91"/>
  <c r="E21" i="91"/>
  <c r="D21" i="91"/>
  <c r="P21" i="91" s="1"/>
  <c r="C21" i="91"/>
  <c r="N20" i="91"/>
  <c r="F20" i="91"/>
  <c r="E20" i="91"/>
  <c r="D20" i="91"/>
  <c r="P20" i="91" s="1"/>
  <c r="C20" i="91"/>
  <c r="N19" i="91"/>
  <c r="F19" i="91"/>
  <c r="E19" i="91"/>
  <c r="D19" i="91"/>
  <c r="P19" i="91" s="1"/>
  <c r="C19" i="91"/>
  <c r="N18" i="91"/>
  <c r="F18" i="91"/>
  <c r="E18" i="91"/>
  <c r="D18" i="91"/>
  <c r="C18" i="91"/>
  <c r="N17" i="91"/>
  <c r="F17" i="91"/>
  <c r="E17" i="91"/>
  <c r="D17" i="91"/>
  <c r="L17" i="91" s="1"/>
  <c r="C17" i="91"/>
  <c r="F68" i="90"/>
  <c r="F65" i="90"/>
  <c r="N61" i="90"/>
  <c r="D63" i="90" s="1"/>
  <c r="D71" i="90" s="1"/>
  <c r="R61" i="90" s="1"/>
  <c r="R26" i="90" s="1"/>
  <c r="K61" i="90"/>
  <c r="J61" i="90"/>
  <c r="I61" i="90"/>
  <c r="F61" i="90"/>
  <c r="E61" i="90"/>
  <c r="D61" i="90"/>
  <c r="L61" i="90" s="1"/>
  <c r="P59" i="90"/>
  <c r="L59" i="90"/>
  <c r="C59" i="90"/>
  <c r="P58" i="90"/>
  <c r="L58" i="90"/>
  <c r="C58" i="90"/>
  <c r="P57" i="90"/>
  <c r="L57" i="90"/>
  <c r="C57" i="90"/>
  <c r="P56" i="90"/>
  <c r="L56" i="90"/>
  <c r="C56" i="90"/>
  <c r="P55" i="90"/>
  <c r="L55" i="90"/>
  <c r="C55" i="90"/>
  <c r="P54" i="90"/>
  <c r="L54" i="90"/>
  <c r="C54" i="90"/>
  <c r="P52" i="90"/>
  <c r="L52" i="90"/>
  <c r="C52" i="90"/>
  <c r="P51" i="90"/>
  <c r="L51" i="90"/>
  <c r="C51" i="90"/>
  <c r="P50" i="90"/>
  <c r="L50" i="90"/>
  <c r="C50" i="90"/>
  <c r="P49" i="90"/>
  <c r="L49" i="90"/>
  <c r="C49" i="90"/>
  <c r="P48" i="90"/>
  <c r="L48" i="90"/>
  <c r="C48" i="90"/>
  <c r="P47" i="90"/>
  <c r="L47" i="90"/>
  <c r="C47" i="90"/>
  <c r="P46" i="90"/>
  <c r="L46" i="90"/>
  <c r="C46" i="90"/>
  <c r="P45" i="90"/>
  <c r="L45" i="90"/>
  <c r="C45" i="90"/>
  <c r="P43" i="90"/>
  <c r="L43" i="90"/>
  <c r="C43" i="90"/>
  <c r="P42" i="90"/>
  <c r="L42" i="90"/>
  <c r="C42" i="90"/>
  <c r="P41" i="90"/>
  <c r="L41" i="90"/>
  <c r="C41" i="90"/>
  <c r="P40" i="90"/>
  <c r="L40" i="90"/>
  <c r="C40" i="90"/>
  <c r="P39" i="90"/>
  <c r="L39" i="90"/>
  <c r="C39" i="90"/>
  <c r="P37" i="90"/>
  <c r="L37" i="90"/>
  <c r="C37" i="90"/>
  <c r="P36" i="90"/>
  <c r="L36" i="90"/>
  <c r="C36" i="90"/>
  <c r="P35" i="90"/>
  <c r="L35" i="90"/>
  <c r="C35" i="90"/>
  <c r="P34" i="90"/>
  <c r="L34" i="90"/>
  <c r="C34" i="90"/>
  <c r="P33" i="90"/>
  <c r="L33" i="90"/>
  <c r="C33" i="90"/>
  <c r="P32" i="90"/>
  <c r="L32" i="90"/>
  <c r="C32" i="90"/>
  <c r="P30" i="90"/>
  <c r="L30" i="90"/>
  <c r="C30" i="90"/>
  <c r="P29" i="90"/>
  <c r="L29" i="90"/>
  <c r="C29" i="90"/>
  <c r="P28" i="90"/>
  <c r="L28" i="90"/>
  <c r="C28" i="90"/>
  <c r="P27" i="90"/>
  <c r="L27" i="90"/>
  <c r="C27" i="90"/>
  <c r="P25" i="90"/>
  <c r="L25" i="90"/>
  <c r="C25" i="90"/>
  <c r="P24" i="90"/>
  <c r="L24" i="90"/>
  <c r="C24" i="90"/>
  <c r="P23" i="90"/>
  <c r="L23" i="90"/>
  <c r="C23" i="90"/>
  <c r="P22" i="90"/>
  <c r="L22" i="90"/>
  <c r="C22" i="90"/>
  <c r="P21" i="90"/>
  <c r="L21" i="90"/>
  <c r="C21" i="90"/>
  <c r="P20" i="90"/>
  <c r="L20" i="90"/>
  <c r="C20" i="90"/>
  <c r="P19" i="90"/>
  <c r="L19" i="90"/>
  <c r="C19" i="90"/>
  <c r="P18" i="90"/>
  <c r="L18" i="90"/>
  <c r="C18" i="90"/>
  <c r="P17" i="90"/>
  <c r="L17" i="90"/>
  <c r="C17" i="90"/>
  <c r="T2" i="90"/>
  <c r="F68" i="89"/>
  <c r="F65" i="89"/>
  <c r="N61" i="89"/>
  <c r="D63" i="89" s="1"/>
  <c r="D71" i="89" s="1"/>
  <c r="R61" i="89" s="1"/>
  <c r="R26" i="89" s="1"/>
  <c r="K61" i="89"/>
  <c r="F61" i="89"/>
  <c r="E61" i="89"/>
  <c r="D61" i="89"/>
  <c r="P61" i="89" s="1"/>
  <c r="P59" i="89"/>
  <c r="L59" i="89"/>
  <c r="C59" i="89"/>
  <c r="P58" i="89"/>
  <c r="L58" i="89"/>
  <c r="C58" i="89"/>
  <c r="P57" i="89"/>
  <c r="L57" i="89"/>
  <c r="C57" i="89"/>
  <c r="P56" i="89"/>
  <c r="L56" i="89"/>
  <c r="C56" i="89"/>
  <c r="P55" i="89"/>
  <c r="L55" i="89"/>
  <c r="C55" i="89"/>
  <c r="P54" i="89"/>
  <c r="L54" i="89"/>
  <c r="C54" i="89"/>
  <c r="P52" i="89"/>
  <c r="L52" i="89"/>
  <c r="C52" i="89"/>
  <c r="P51" i="89"/>
  <c r="L51" i="89"/>
  <c r="C51" i="89"/>
  <c r="P50" i="89"/>
  <c r="L50" i="89"/>
  <c r="C50" i="89"/>
  <c r="P49" i="89"/>
  <c r="L49" i="89"/>
  <c r="C49" i="89"/>
  <c r="P48" i="89"/>
  <c r="L48" i="89"/>
  <c r="C48" i="89"/>
  <c r="P47" i="89"/>
  <c r="L47" i="89"/>
  <c r="C47" i="89"/>
  <c r="P46" i="89"/>
  <c r="L46" i="89"/>
  <c r="C46" i="89"/>
  <c r="P45" i="89"/>
  <c r="L45" i="89"/>
  <c r="C45" i="89"/>
  <c r="P43" i="89"/>
  <c r="L43" i="89"/>
  <c r="C43" i="89"/>
  <c r="P42" i="89"/>
  <c r="L42" i="89"/>
  <c r="C42" i="89"/>
  <c r="P41" i="89"/>
  <c r="L41" i="89"/>
  <c r="C41" i="89"/>
  <c r="P40" i="89"/>
  <c r="L40" i="89"/>
  <c r="C40" i="89"/>
  <c r="P39" i="89"/>
  <c r="L39" i="89"/>
  <c r="C39" i="89"/>
  <c r="P37" i="89"/>
  <c r="L37" i="89"/>
  <c r="C37" i="89"/>
  <c r="P36" i="89"/>
  <c r="L36" i="89"/>
  <c r="C36" i="89"/>
  <c r="P35" i="89"/>
  <c r="L35" i="89"/>
  <c r="C35" i="89"/>
  <c r="P34" i="89"/>
  <c r="L34" i="89"/>
  <c r="C34" i="89"/>
  <c r="P33" i="89"/>
  <c r="L33" i="89"/>
  <c r="C33" i="89"/>
  <c r="P32" i="89"/>
  <c r="L32" i="89"/>
  <c r="C32" i="89"/>
  <c r="P30" i="89"/>
  <c r="L30" i="89"/>
  <c r="C30" i="89"/>
  <c r="P29" i="89"/>
  <c r="L29" i="89"/>
  <c r="C29" i="89"/>
  <c r="P28" i="89"/>
  <c r="L28" i="89"/>
  <c r="C28" i="89"/>
  <c r="P27" i="89"/>
  <c r="L27" i="89"/>
  <c r="C27" i="89"/>
  <c r="P25" i="89"/>
  <c r="L25" i="89"/>
  <c r="C25" i="89"/>
  <c r="P24" i="89"/>
  <c r="L24" i="89"/>
  <c r="C24" i="89"/>
  <c r="P23" i="89"/>
  <c r="L23" i="89"/>
  <c r="C23" i="89"/>
  <c r="P22" i="89"/>
  <c r="L22" i="89"/>
  <c r="C22" i="89"/>
  <c r="P21" i="89"/>
  <c r="L21" i="89"/>
  <c r="C21" i="89"/>
  <c r="P20" i="89"/>
  <c r="L20" i="89"/>
  <c r="C20" i="89"/>
  <c r="P19" i="89"/>
  <c r="L19" i="89"/>
  <c r="C19" i="89"/>
  <c r="P18" i="89"/>
  <c r="L18" i="89"/>
  <c r="C18" i="89"/>
  <c r="P17" i="89"/>
  <c r="L17" i="89"/>
  <c r="C17" i="89"/>
  <c r="T2" i="89"/>
  <c r="F68" i="88"/>
  <c r="F65" i="88"/>
  <c r="N61" i="88"/>
  <c r="D63" i="88" s="1"/>
  <c r="F61" i="88"/>
  <c r="E61" i="88"/>
  <c r="D61" i="88"/>
  <c r="L61" i="88" s="1"/>
  <c r="P59" i="88"/>
  <c r="L59" i="88"/>
  <c r="P58" i="88"/>
  <c r="L58" i="88"/>
  <c r="P57" i="88"/>
  <c r="L57" i="88"/>
  <c r="P56" i="88"/>
  <c r="L56" i="88"/>
  <c r="P55" i="88"/>
  <c r="L55" i="88"/>
  <c r="P54" i="88"/>
  <c r="L54" i="88"/>
  <c r="P52" i="88"/>
  <c r="L52" i="88"/>
  <c r="P51" i="88"/>
  <c r="L51" i="88"/>
  <c r="P50" i="88"/>
  <c r="L50" i="88"/>
  <c r="P49" i="88"/>
  <c r="L49" i="88"/>
  <c r="P48" i="88"/>
  <c r="L48" i="88"/>
  <c r="P47" i="88"/>
  <c r="L47" i="88"/>
  <c r="P46" i="88"/>
  <c r="L46" i="88"/>
  <c r="P45" i="88"/>
  <c r="L45" i="88"/>
  <c r="P43" i="88"/>
  <c r="L43" i="88"/>
  <c r="P42" i="88"/>
  <c r="L42" i="88"/>
  <c r="P41" i="88"/>
  <c r="L41" i="88"/>
  <c r="P40" i="88"/>
  <c r="L40" i="88"/>
  <c r="P39" i="88"/>
  <c r="L39" i="88"/>
  <c r="P37" i="88"/>
  <c r="L37" i="88"/>
  <c r="P36" i="88"/>
  <c r="L36" i="88"/>
  <c r="P35" i="88"/>
  <c r="L35" i="88"/>
  <c r="P34" i="88"/>
  <c r="L34" i="88"/>
  <c r="P33" i="88"/>
  <c r="L33" i="88"/>
  <c r="P32" i="88"/>
  <c r="L32" i="88"/>
  <c r="P30" i="88"/>
  <c r="L30" i="88"/>
  <c r="P29" i="88"/>
  <c r="L29" i="88"/>
  <c r="P28" i="88"/>
  <c r="L28" i="88"/>
  <c r="P27" i="88"/>
  <c r="L27" i="88"/>
  <c r="P25" i="88"/>
  <c r="L25" i="88"/>
  <c r="P24" i="88"/>
  <c r="L24" i="88"/>
  <c r="P23" i="88"/>
  <c r="L23" i="88"/>
  <c r="P22" i="88"/>
  <c r="L22" i="88"/>
  <c r="P21" i="88"/>
  <c r="L21" i="88"/>
  <c r="P20" i="88"/>
  <c r="L20" i="88"/>
  <c r="P19" i="88"/>
  <c r="L19" i="88"/>
  <c r="P18" i="88"/>
  <c r="L18" i="88"/>
  <c r="P17" i="88"/>
  <c r="L17" i="88"/>
  <c r="T2" i="88"/>
  <c r="E61" i="91" l="1"/>
  <c r="P22" i="91"/>
  <c r="P18" i="91"/>
  <c r="P32" i="91"/>
  <c r="P29" i="91"/>
  <c r="P33" i="91"/>
  <c r="P49" i="91"/>
  <c r="P50" i="91"/>
  <c r="P51" i="91"/>
  <c r="P52" i="91"/>
  <c r="P61" i="88"/>
  <c r="P58" i="91"/>
  <c r="P59" i="91"/>
  <c r="P36" i="91"/>
  <c r="P37" i="91"/>
  <c r="P39" i="91"/>
  <c r="P40" i="91"/>
  <c r="P41" i="91"/>
  <c r="L49" i="91"/>
  <c r="L29" i="91"/>
  <c r="P23" i="91"/>
  <c r="P24" i="91"/>
  <c r="P43" i="91"/>
  <c r="P27" i="91"/>
  <c r="P28" i="91"/>
  <c r="L33" i="91"/>
  <c r="P46" i="91"/>
  <c r="P47" i="91"/>
  <c r="P48" i="91"/>
  <c r="L51" i="91"/>
  <c r="F61" i="91"/>
  <c r="P42" i="91"/>
  <c r="P30" i="91"/>
  <c r="L20" i="91"/>
  <c r="L39" i="91"/>
  <c r="L61" i="89"/>
  <c r="L21" i="91"/>
  <c r="P34" i="91"/>
  <c r="L40" i="91"/>
  <c r="P55" i="91"/>
  <c r="P56" i="91"/>
  <c r="P57" i="91"/>
  <c r="L23" i="91"/>
  <c r="L42" i="91"/>
  <c r="R57" i="89"/>
  <c r="R48" i="89"/>
  <c r="R41" i="89"/>
  <c r="R32" i="89"/>
  <c r="R20" i="89"/>
  <c r="R55" i="89"/>
  <c r="R24" i="89"/>
  <c r="R52" i="89"/>
  <c r="R39" i="89"/>
  <c r="R29" i="89"/>
  <c r="R18" i="89"/>
  <c r="R58" i="89"/>
  <c r="R56" i="89"/>
  <c r="R54" i="89"/>
  <c r="R51" i="89"/>
  <c r="R49" i="89"/>
  <c r="R47" i="89"/>
  <c r="R45" i="89"/>
  <c r="R42" i="89"/>
  <c r="R40" i="89"/>
  <c r="R37" i="89"/>
  <c r="R35" i="89"/>
  <c r="R33" i="89"/>
  <c r="R30" i="89"/>
  <c r="R28" i="89"/>
  <c r="R25" i="89"/>
  <c r="R23" i="89"/>
  <c r="R21" i="89"/>
  <c r="R19" i="89"/>
  <c r="R17" i="89"/>
  <c r="R59" i="89"/>
  <c r="R50" i="89"/>
  <c r="R43" i="89"/>
  <c r="R34" i="89"/>
  <c r="R22" i="89"/>
  <c r="R46" i="89"/>
  <c r="R36" i="89"/>
  <c r="R27" i="89"/>
  <c r="D63" i="91"/>
  <c r="D71" i="88"/>
  <c r="R59" i="90"/>
  <c r="R57" i="90"/>
  <c r="R55" i="90"/>
  <c r="R52" i="90"/>
  <c r="R50" i="90"/>
  <c r="R48" i="90"/>
  <c r="R46" i="90"/>
  <c r="R43" i="90"/>
  <c r="R41" i="90"/>
  <c r="R39" i="90"/>
  <c r="R36" i="90"/>
  <c r="R34" i="90"/>
  <c r="R32" i="90"/>
  <c r="R29" i="90"/>
  <c r="R27" i="90"/>
  <c r="R24" i="90"/>
  <c r="R22" i="90"/>
  <c r="R20" i="90"/>
  <c r="R18" i="90"/>
  <c r="R58" i="90"/>
  <c r="R56" i="90"/>
  <c r="R54" i="90"/>
  <c r="R51" i="90"/>
  <c r="R49" i="90"/>
  <c r="R47" i="90"/>
  <c r="R45" i="90"/>
  <c r="R42" i="90"/>
  <c r="R40" i="90"/>
  <c r="R37" i="90"/>
  <c r="R35" i="90"/>
  <c r="R33" i="90"/>
  <c r="R30" i="90"/>
  <c r="R28" i="90"/>
  <c r="R25" i="90"/>
  <c r="R23" i="90"/>
  <c r="R21" i="90"/>
  <c r="R19" i="90"/>
  <c r="R17" i="90"/>
  <c r="P61" i="90"/>
  <c r="P17" i="91"/>
  <c r="P25" i="91"/>
  <c r="P35" i="91"/>
  <c r="P45" i="91"/>
  <c r="P54" i="91"/>
  <c r="N61" i="91"/>
  <c r="L18" i="91"/>
  <c r="L27" i="91"/>
  <c r="L36" i="91"/>
  <c r="L46" i="91"/>
  <c r="L55" i="91"/>
  <c r="D61" i="91"/>
  <c r="L58" i="91"/>
  <c r="L52" i="91"/>
  <c r="L19" i="91"/>
  <c r="L28" i="91"/>
  <c r="L37" i="91"/>
  <c r="L47" i="91"/>
  <c r="L56" i="91"/>
  <c r="L22" i="91"/>
  <c r="L32" i="91"/>
  <c r="L41" i="91"/>
  <c r="L50" i="91"/>
  <c r="L59" i="91"/>
  <c r="L61" i="91" l="1"/>
  <c r="P61" i="91"/>
  <c r="R61" i="88"/>
  <c r="R26" i="88" s="1"/>
  <c r="D71" i="91"/>
  <c r="R61" i="91" s="1"/>
  <c r="R26" i="91" s="1"/>
  <c r="R56" i="91" l="1"/>
  <c r="R47" i="91"/>
  <c r="R37" i="91"/>
  <c r="R28" i="91"/>
  <c r="R19" i="91"/>
  <c r="R52" i="91"/>
  <c r="R34" i="91"/>
  <c r="R58" i="91"/>
  <c r="R51" i="91"/>
  <c r="R42" i="91"/>
  <c r="R33" i="91"/>
  <c r="R23" i="91"/>
  <c r="R59" i="91"/>
  <c r="R50" i="91"/>
  <c r="R41" i="91"/>
  <c r="R32" i="91"/>
  <c r="R22" i="91"/>
  <c r="R30" i="91"/>
  <c r="R25" i="91"/>
  <c r="R49" i="91"/>
  <c r="R21" i="91"/>
  <c r="R46" i="91"/>
  <c r="R29" i="91"/>
  <c r="R54" i="91"/>
  <c r="R18" i="91"/>
  <c r="R48" i="91"/>
  <c r="R55" i="91"/>
  <c r="R35" i="91"/>
  <c r="R24" i="91"/>
  <c r="R36" i="91"/>
  <c r="R27" i="91"/>
  <c r="R57" i="91"/>
  <c r="R20" i="91"/>
  <c r="R17" i="91"/>
  <c r="R40" i="91"/>
  <c r="R43" i="91"/>
  <c r="R45" i="91"/>
  <c r="R39" i="91"/>
  <c r="R57" i="88"/>
  <c r="R48" i="88"/>
  <c r="R39" i="88"/>
  <c r="R29" i="88"/>
  <c r="R20" i="88"/>
  <c r="R50" i="88"/>
  <c r="R41" i="88"/>
  <c r="R56" i="88"/>
  <c r="R47" i="88"/>
  <c r="R35" i="88"/>
  <c r="R52" i="88"/>
  <c r="R43" i="88"/>
  <c r="R34" i="88"/>
  <c r="R24" i="88"/>
  <c r="R54" i="88"/>
  <c r="R19" i="88"/>
  <c r="R58" i="88"/>
  <c r="R49" i="88"/>
  <c r="R40" i="88"/>
  <c r="R30" i="88"/>
  <c r="R21" i="88"/>
  <c r="R46" i="88"/>
  <c r="R36" i="88"/>
  <c r="R33" i="88"/>
  <c r="R23" i="88"/>
  <c r="R45" i="88"/>
  <c r="R17" i="88"/>
  <c r="R32" i="88"/>
  <c r="R22" i="88"/>
  <c r="R55" i="88"/>
  <c r="R27" i="88"/>
  <c r="R18" i="88"/>
  <c r="R51" i="88"/>
  <c r="R42" i="88"/>
  <c r="R25" i="88"/>
  <c r="R59" i="88"/>
  <c r="R37" i="88"/>
  <c r="R28" i="88"/>
  <c r="J2" i="3" l="1"/>
  <c r="J14" i="3"/>
</calcChain>
</file>

<file path=xl/sharedStrings.xml><?xml version="1.0" encoding="utf-8"?>
<sst xmlns="http://schemas.openxmlformats.org/spreadsheetml/2006/main" count="349" uniqueCount="170">
  <si>
    <t>Médical et paramédical</t>
  </si>
  <si>
    <t>Socio-éducatif</t>
  </si>
  <si>
    <t>Soins</t>
  </si>
  <si>
    <t>NOM DU GESTIONNAIRE :</t>
  </si>
  <si>
    <t xml:space="preserve">ADRESSE DE LA STRUCTURE : </t>
  </si>
  <si>
    <t xml:space="preserve">NOM DE LA  PERSONNE DE CONTACT n °1 : </t>
  </si>
  <si>
    <t xml:space="preserve">NOM DE LA  PERSONNE DE CONTACT n°2 : </t>
  </si>
  <si>
    <t xml:space="preserve">NOM DE LA  PERSONNE DE CONTACT n°3 : </t>
  </si>
  <si>
    <t>SAS</t>
  </si>
  <si>
    <t>État-communal</t>
  </si>
  <si>
    <t>CODE PRESTATAIRE ATTRIBUE PAR LA CNS :</t>
  </si>
  <si>
    <t>Code à 6 chiffres (Art.6 du contrat-type d'aides et de soins)</t>
  </si>
  <si>
    <t>FONCTION :</t>
  </si>
  <si>
    <t>TOTAL</t>
  </si>
  <si>
    <t>Nom de la structure</t>
  </si>
  <si>
    <t xml:space="preserve">Personnel d'assistance, de soins, et socio-éducatif </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</si>
  <si>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</si>
  <si>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</si>
  <si>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FHL</t>
  </si>
  <si>
    <t>NOM DE LA STRUCTURE :</t>
  </si>
  <si>
    <t xml:space="preserve">TELEPHONE : </t>
  </si>
  <si>
    <t xml:space="preserve">E-MAIL : </t>
  </si>
  <si>
    <t>Les comptes annuels ont-ils été révisés ?</t>
  </si>
  <si>
    <t>CONVENTION COLLECTIVE n°1</t>
  </si>
  <si>
    <t>CONVENTION COLLECTIVE n°2</t>
  </si>
  <si>
    <t>CONVENTION COLLECTIVE n°3</t>
  </si>
  <si>
    <t>C2</t>
  </si>
  <si>
    <t>C3</t>
  </si>
  <si>
    <t>C4</t>
  </si>
  <si>
    <t>C5</t>
  </si>
  <si>
    <t>C6</t>
  </si>
  <si>
    <t xml:space="preserve">Médecin </t>
  </si>
  <si>
    <t>Licencié en sciences hospitalières</t>
  </si>
  <si>
    <t>Infirmier hospitalier gradué</t>
  </si>
  <si>
    <t>Assistant social</t>
  </si>
  <si>
    <t>Ergothérapeute</t>
  </si>
  <si>
    <t>Kinésithérapeute</t>
  </si>
  <si>
    <t>Psychomotricien</t>
  </si>
  <si>
    <t>Pédagogue curatif</t>
  </si>
  <si>
    <t>Diététicien</t>
  </si>
  <si>
    <t>Infirmier anesthésiste / masseur</t>
  </si>
  <si>
    <t>Infirmier psychiatrique</t>
  </si>
  <si>
    <t>Infirmier</t>
  </si>
  <si>
    <t>Aide soignant</t>
  </si>
  <si>
    <t>Universitaire psychologue</t>
  </si>
  <si>
    <t>Educateur gradué</t>
  </si>
  <si>
    <t>Educateur instructeur (bac)</t>
  </si>
  <si>
    <t>Educateur diplômé</t>
  </si>
  <si>
    <t>Educateur instructeur</t>
  </si>
  <si>
    <t>Salarié non diplômé</t>
  </si>
  <si>
    <t>Salarié avec CATP ou CAP</t>
  </si>
  <si>
    <t>Auxiliaire de vie/Auxiliaire économe</t>
  </si>
  <si>
    <t>Personnel administratif</t>
  </si>
  <si>
    <t>Universitaire</t>
  </si>
  <si>
    <t>Bachelor</t>
  </si>
  <si>
    <t>BTS</t>
  </si>
  <si>
    <t>Bac</t>
  </si>
  <si>
    <t>Salarié avec 3ième sec. ou ens. moyen</t>
  </si>
  <si>
    <t>Salarié avec 5ième sec. ou 9ième moyen</t>
  </si>
  <si>
    <t>Salarié sans 5ième sec. ou 9ième moyen</t>
  </si>
  <si>
    <t>Personnel technique et logistique</t>
  </si>
  <si>
    <t>Salarié sans CATP</t>
  </si>
  <si>
    <t>Salarié non diplômé - Nettoyage</t>
  </si>
  <si>
    <t>Salarié non diplômé - Aide cuisinière</t>
  </si>
  <si>
    <t>Salarié non diplômé - Lingère</t>
  </si>
  <si>
    <t>Salarié non diplômé - Chauffeur</t>
  </si>
  <si>
    <t>VERIFICATION</t>
  </si>
  <si>
    <t>Nombre d'ETP total</t>
  </si>
  <si>
    <t>ATTENTION :  Ce formulaire ne concerne que le personnel lié à votre structure par un contrat de travail. La sous-traitance, le personnel extérieur ne sont pas concernés !</t>
  </si>
  <si>
    <t>Type de convention collective n°1</t>
  </si>
  <si>
    <t>1a</t>
  </si>
  <si>
    <t>1b</t>
  </si>
  <si>
    <t>1c</t>
  </si>
  <si>
    <t>1d</t>
  </si>
  <si>
    <t>3bis</t>
  </si>
  <si>
    <t>dont nombre d'ETP officiant comme qualiticien</t>
  </si>
  <si>
    <t>dont nombre d'ETP officiant comme Data Protection Officer (DPO)</t>
  </si>
  <si>
    <t>dont nombre d'ETP officiant comme correspondant informatique</t>
  </si>
  <si>
    <t>dont nombre d'ETP officiant comme gestionnaire de formation continue</t>
  </si>
  <si>
    <t>Nombre de personnes composant le nombre d’ETP total</t>
  </si>
  <si>
    <t>Salaires (Charge brute totale + part patronale, y compris le 13e mois)</t>
  </si>
  <si>
    <t>VERIFICATION
SALAIRES - ETP</t>
  </si>
  <si>
    <t>ADAPTATION SALAIRES SELON COT. PATRONALES ET REMB. MUTUALITE</t>
  </si>
  <si>
    <t>C6/PS1</t>
  </si>
  <si>
    <t>C5*</t>
  </si>
  <si>
    <t>C3/PS5</t>
  </si>
  <si>
    <t>C7/PE1</t>
  </si>
  <si>
    <t>C4/PE4</t>
  </si>
  <si>
    <t>C3/PE6</t>
  </si>
  <si>
    <t>C1/PAM3</t>
  </si>
  <si>
    <t>C7/PA1</t>
  </si>
  <si>
    <t>C4/PA3</t>
  </si>
  <si>
    <t>C3/PA4</t>
  </si>
  <si>
    <t>C2/PA5</t>
  </si>
  <si>
    <t>C1/PA6</t>
  </si>
  <si>
    <t>C1/PA7</t>
  </si>
  <si>
    <t>TOTAL GENERAL PERSONNEL</t>
  </si>
  <si>
    <t>TOTAL DES FRAIS DE PERSONNEL</t>
  </si>
  <si>
    <r>
      <t>Total des</t>
    </r>
    <r>
      <rPr>
        <b/>
        <sz val="11"/>
        <rFont val="Calibri"/>
        <family val="2"/>
      </rPr>
      <t xml:space="preserve"> cotisations patronales</t>
    </r>
  </si>
  <si>
    <r>
      <rPr>
        <b/>
        <sz val="11"/>
        <rFont val="Calibri"/>
        <family val="2"/>
      </rPr>
      <t>déjà incluses</t>
    </r>
    <r>
      <rPr>
        <sz val="11"/>
        <rFont val="Calibri"/>
        <family val="2"/>
      </rPr>
      <t xml:space="preserve"> ?</t>
    </r>
  </si>
  <si>
    <r>
      <t xml:space="preserve">Total des </t>
    </r>
    <r>
      <rPr>
        <b/>
        <sz val="11"/>
        <rFont val="Calibri"/>
        <family val="2"/>
      </rPr>
      <t>remboursements de la mutualité</t>
    </r>
  </si>
  <si>
    <r>
      <rPr>
        <b/>
        <sz val="11"/>
        <rFont val="Calibri"/>
        <family val="2"/>
      </rPr>
      <t>déjà déduits</t>
    </r>
    <r>
      <rPr>
        <sz val="11"/>
        <rFont val="Calibri"/>
        <family val="2"/>
      </rPr>
      <t xml:space="preserve"> ?</t>
    </r>
  </si>
  <si>
    <t>GRAND TOTAL</t>
  </si>
  <si>
    <t>Type de convention collective n°2</t>
  </si>
  <si>
    <t>CA9 / CS9</t>
  </si>
  <si>
    <t>CA8 / CS8</t>
  </si>
  <si>
    <t>CA7 / CS7</t>
  </si>
  <si>
    <t>CA4 / CS4</t>
  </si>
  <si>
    <t>CA10 / CS10</t>
  </si>
  <si>
    <t>CA6 / CS6</t>
  </si>
  <si>
    <t>CA1</t>
  </si>
  <si>
    <t>CA3</t>
  </si>
  <si>
    <t>CA2 / CS2</t>
  </si>
  <si>
    <t>Type de convention collective n°3</t>
  </si>
  <si>
    <t>Toute convention collective</t>
  </si>
  <si>
    <t>Orthophoniste</t>
  </si>
  <si>
    <t>Employé non diplômé</t>
  </si>
  <si>
    <t>CA9 / CS10</t>
  </si>
  <si>
    <t>1e</t>
  </si>
  <si>
    <t>1f</t>
  </si>
  <si>
    <t>dont nombre d'ETP Direction</t>
  </si>
  <si>
    <t>dont nombre d'ETP Coordination/ Organisation</t>
  </si>
  <si>
    <t>Recensement des données 2024
Formulaire n°1: Identification de la structure
(Explications : voir fiche technique 1)</t>
  </si>
  <si>
    <t>Recensement des données 2024
 Formulaire n°2 SAS : Recensement du personnel salarié par activité
(Explications : voir fiche technique 2)</t>
  </si>
  <si>
    <t>Recensement des données 2024
 Formulaire n°2 FHL : Recensement du personnel salarié par activité
(Explications : voir fiche technique 2)</t>
  </si>
  <si>
    <t>Recensement des données 2024
 Formulaire n°2 ETAT : Recensement du personnel salarié par activité
(Explications : voir fiche technique 2)</t>
  </si>
  <si>
    <t>Recensement des données 2024
 Formulaire n°2 TOTAL : Recensement du personnel salarié par activité
(Explications : voir fiche technique 2)</t>
  </si>
  <si>
    <t>Renseignements relatifs à la structure</t>
  </si>
  <si>
    <t>Nombre de mois de fonctionnement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</si>
  <si>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</si>
  <si>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</si>
  <si>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</si>
  <si>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</si>
  <si>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</si>
  <si>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t>
  </si>
  <si>
    <t>Montant en EUR</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</si>
  <si>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</si>
  <si>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</si>
  <si>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</si>
  <si>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</si>
  <si>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</si>
  <si>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</si>
  <si>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</si>
  <si>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Renseignements relatifs au F2 - ASF / AAQ</t>
  </si>
  <si>
    <t>ASF</t>
  </si>
  <si>
    <t>AAQ</t>
  </si>
  <si>
    <t>Renseignements relatifs au F2 - ASF / AAQ en formation</t>
  </si>
  <si>
    <t>ASF en formation</t>
  </si>
  <si>
    <t>aide-soignant en cours d'homologation</t>
  </si>
  <si>
    <t>Check F2 ASF / AAQ</t>
  </si>
  <si>
    <t>Aide socio-familiale / AAQ</t>
  </si>
  <si>
    <t>Renseignements relatifs au F2 - non qualifiés soins</t>
  </si>
  <si>
    <t>Non qualifié soins</t>
  </si>
  <si>
    <t>Apprentis Aide-soignant  (formation initiale)</t>
  </si>
  <si>
    <t>Apprentis agents d'inclusion (formation initiale)</t>
  </si>
  <si>
    <t>Apprentis agent socio-pédagogique (formation initiale)</t>
  </si>
  <si>
    <t>Apprentis Aide-soignant (apprentissage adulte)</t>
  </si>
  <si>
    <t>Apprentis agents d'inclusion (apprentissage adulte)</t>
  </si>
  <si>
    <t>Apprentis agent socio-pédagogique (apprentissage adulte)</t>
  </si>
  <si>
    <t>AAQ en formation (formation initiale)</t>
  </si>
  <si>
    <t>AAQ en formation (apprentissage adulte)</t>
  </si>
  <si>
    <t>AAQ en formation (en cours d'emploi)</t>
  </si>
  <si>
    <t>Check F2 non qualifiés soins</t>
  </si>
  <si>
    <t>Autres</t>
  </si>
  <si>
    <t>Aide socio-familiale / AAQ en formation</t>
  </si>
  <si>
    <t xml:space="preserve">aide-soignant en cours d'emploi sans diplôme </t>
  </si>
  <si>
    <t>Check F2 ASF / AAQ en formation</t>
  </si>
  <si>
    <t>Recensement des données 2024
Formulaire n°5 : Renseignements complémentaires
(Explications : voir fiche technique 5)</t>
  </si>
  <si>
    <t>TYPE D'ACTIVITE en 2024 :</t>
  </si>
  <si>
    <t>Les jobs de vacances, les apprentis et les personnes qui bénéficient d'une préretraite (ETP et frais) ne sont pas à recenser dans ce formulaire.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</si>
</sst>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quot;_-;\-* #,##0.00\ &quot;€&quot;_-;_-* &quot;-&quot;??\ &quot;€&quot;_-;_-@_-"/>
    <numFmt numFmtId="165" formatCode="_-* #,##0.00\ _€_-;\-* #,##0.00\ _€_-;_-* &quot;-&quot;??\ _€_-;_-@_-"/>
    <numFmt numFmtId="166" formatCode="_-* #,##0.00\ [$€-1]_-;\-* #,##0.00\ [$€-1]_-;_-* &quot;-&quot;??\ [$€-1]_-"/>
    <numFmt numFmtId="167" formatCode="_(* #,##0_);_(* \(#,##0\);_(* &quot;-&quot;_);_(@_)"/>
    <numFmt numFmtId="168" formatCode="_(&quot;$&quot;* #,##0_);_(&quot;$&quot;* \(#,##0\);_(&quot;$&quot;* &quot;-&quot;_);_(@_)"/>
    <numFmt numFmtId="169" formatCode="dd\ /\ mm\ /\ yy"/>
    <numFmt numFmtId="170" formatCode="mmmm"/>
    <numFmt numFmtId="171" formatCode="dd"/>
    <numFmt numFmtId="172" formatCode="_ * #,##0.00_ ;_ * \-#,##0.00_ ;_ * &quot;-&quot;??_ ;_ @_ "/>
  </numFmts>
  <fonts count="45">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theme="1"/>
      <name val="Calibri"/>
      <family val="2"/>
    </font>
    <font>
      <sz val="11"/>
      <color rgb="FFFF0000"/>
      <name val="Calibri"/>
      <family val="2"/>
      <scheme val="minor"/>
    </font>
    <font>
      <sz val="11"/>
      <color indexed="10"/>
      <name val="Calibri"/>
      <family val="2"/>
      <scheme val="minor"/>
    </font>
  </fonts>
  <fills count="3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FFFF00"/>
        <bgColor indexed="64"/>
      </patternFill>
    </fill>
    <fill>
      <patternFill patternType="solid">
        <fgColor rgb="FF00B050"/>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401">
    <xf numFmtId="0" fontId="0" fillId="0" borderId="0"/>
    <xf numFmtId="164" fontId="5" fillId="0" borderId="0" applyFont="0" applyFill="0" applyBorder="0" applyAlignment="0" applyProtection="0"/>
    <xf numFmtId="0" fontId="5" fillId="0" borderId="0"/>
    <xf numFmtId="0" fontId="11" fillId="0" borderId="0"/>
    <xf numFmtId="0" fontId="10" fillId="0" borderId="0"/>
    <xf numFmtId="0" fontId="9"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1" fillId="0" borderId="0"/>
    <xf numFmtId="0" fontId="5" fillId="0" borderId="0"/>
    <xf numFmtId="0" fontId="11" fillId="0" borderId="0"/>
    <xf numFmtId="0" fontId="11" fillId="0" borderId="0"/>
    <xf numFmtId="9" fontId="11" fillId="0" borderId="0" applyFont="0" applyFill="0" applyBorder="0" applyAlignment="0" applyProtection="0"/>
    <xf numFmtId="0" fontId="11" fillId="0" borderId="0"/>
    <xf numFmtId="0" fontId="10" fillId="10" borderId="0" applyNumberFormat="0" applyBorder="0" applyAlignment="0" applyProtection="0"/>
    <xf numFmtId="166"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166"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166"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166"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166"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166"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66"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166"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166"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166" fontId="10" fillId="13"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166" fontId="10" fillId="16"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166" fontId="10" fillId="19" borderId="0" applyNumberFormat="0" applyBorder="0" applyAlignment="0" applyProtection="0"/>
    <xf numFmtId="0" fontId="10" fillId="19" borderId="0" applyNumberFormat="0" applyBorder="0" applyAlignment="0" applyProtection="0"/>
    <xf numFmtId="0" fontId="8" fillId="20" borderId="0" applyNumberFormat="0" applyBorder="0" applyAlignment="0" applyProtection="0"/>
    <xf numFmtId="166" fontId="8" fillId="20"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166"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166" fontId="8" fillId="18"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166" fontId="8"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166" fontId="8"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166"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7" borderId="0" applyNumberFormat="0" applyBorder="0" applyAlignment="0" applyProtection="0"/>
    <xf numFmtId="0" fontId="6" fillId="0" borderId="0" applyNumberFormat="0" applyFill="0" applyBorder="0" applyAlignment="0" applyProtection="0"/>
    <xf numFmtId="166" fontId="6" fillId="0" borderId="0" applyNumberFormat="0" applyFill="0" applyBorder="0" applyAlignment="0" applyProtection="0"/>
    <xf numFmtId="0" fontId="6" fillId="0" borderId="0" applyNumberFormat="0" applyFill="0" applyBorder="0" applyAlignment="0" applyProtection="0"/>
    <xf numFmtId="0" fontId="17" fillId="28" borderId="19" applyNumberFormat="0" applyAlignment="0" applyProtection="0"/>
    <xf numFmtId="166" fontId="17" fillId="28" borderId="19" applyNumberFormat="0" applyAlignment="0" applyProtection="0"/>
    <xf numFmtId="0" fontId="17" fillId="28" borderId="19" applyNumberFormat="0" applyAlignment="0" applyProtection="0"/>
    <xf numFmtId="0" fontId="18" fillId="0" borderId="20" applyNumberFormat="0" applyFill="0" applyAlignment="0" applyProtection="0"/>
    <xf numFmtId="166" fontId="18" fillId="0" borderId="20" applyNumberFormat="0" applyFill="0" applyAlignment="0" applyProtection="0"/>
    <xf numFmtId="0" fontId="18" fillId="0" borderId="20" applyNumberFormat="0" applyFill="0" applyAlignment="0" applyProtection="0"/>
    <xf numFmtId="167" fontId="5" fillId="0" borderId="0" applyFont="0" applyFill="0" applyBorder="0" applyAlignment="0" applyProtection="0"/>
    <xf numFmtId="0" fontId="5" fillId="29" borderId="21" applyNumberFormat="0" applyFont="0" applyAlignment="0" applyProtection="0"/>
    <xf numFmtId="166" fontId="5" fillId="29" borderId="21" applyNumberFormat="0" applyFont="0" applyAlignment="0" applyProtection="0"/>
    <xf numFmtId="0" fontId="5" fillId="29" borderId="21" applyNumberFormat="0" applyFont="0" applyAlignment="0" applyProtection="0"/>
    <xf numFmtId="168" fontId="5" fillId="0" borderId="0" applyFont="0" applyFill="0" applyBorder="0" applyAlignment="0" applyProtection="0"/>
    <xf numFmtId="0" fontId="19" fillId="15" borderId="19" applyNumberFormat="0" applyAlignment="0" applyProtection="0"/>
    <xf numFmtId="166" fontId="19" fillId="15" borderId="19" applyNumberFormat="0" applyAlignment="0" applyProtection="0"/>
    <xf numFmtId="0" fontId="19" fillId="15" borderId="19" applyNumberFormat="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20" fillId="11" borderId="0" applyNumberFormat="0" applyBorder="0" applyAlignment="0" applyProtection="0"/>
    <xf numFmtId="0" fontId="21" fillId="0" borderId="0" applyNumberFormat="0" applyFill="0" applyBorder="0" applyAlignment="0" applyProtection="0">
      <alignment vertical="top"/>
      <protection locked="0"/>
    </xf>
    <xf numFmtId="166"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6" fontId="22" fillId="0" borderId="0" applyNumberFormat="0" applyFill="0" applyBorder="0" applyAlignment="0" applyProtection="0">
      <alignment vertical="top"/>
      <protection locked="0"/>
    </xf>
    <xf numFmtId="166" fontId="23" fillId="0" borderId="0" applyNumberFormat="0" applyFill="0" applyBorder="0" applyAlignment="0" applyProtection="0">
      <alignment vertical="top"/>
      <protection locked="0"/>
    </xf>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4" fillId="30" borderId="0" applyNumberFormat="0" applyBorder="0" applyAlignment="0" applyProtection="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0" fontId="11" fillId="0" borderId="0"/>
    <xf numFmtId="0" fontId="11" fillId="0" borderId="0"/>
    <xf numFmtId="166" fontId="10" fillId="0" borderId="0"/>
    <xf numFmtId="0" fontId="11" fillId="0" borderId="0"/>
    <xf numFmtId="0" fontId="11" fillId="0" borderId="0"/>
    <xf numFmtId="166" fontId="10" fillId="0" borderId="0"/>
    <xf numFmtId="0"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166" fontId="5" fillId="0" borderId="0"/>
    <xf numFmtId="0" fontId="11" fillId="0" borderId="0"/>
    <xf numFmtId="166"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5" fillId="0" borderId="0"/>
    <xf numFmtId="166" fontId="5" fillId="0" borderId="0"/>
    <xf numFmtId="0" fontId="11"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1" fillId="0" borderId="0"/>
    <xf numFmtId="166" fontId="10" fillId="0" borderId="0"/>
    <xf numFmtId="0" fontId="11" fillId="0" borderId="0"/>
    <xf numFmtId="166" fontId="11" fillId="0" borderId="0"/>
    <xf numFmtId="166" fontId="10" fillId="0" borderId="0"/>
    <xf numFmtId="166" fontId="1" fillId="0" borderId="0"/>
    <xf numFmtId="166" fontId="1" fillId="0" borderId="0"/>
    <xf numFmtId="0" fontId="1" fillId="0" borderId="0"/>
    <xf numFmtId="166" fontId="25" fillId="0" borderId="0"/>
    <xf numFmtId="166"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11" fillId="0" borderId="0"/>
    <xf numFmtId="166" fontId="5" fillId="0" borderId="0"/>
    <xf numFmtId="0" fontId="5" fillId="0" borderId="0"/>
    <xf numFmtId="166" fontId="5" fillId="0" borderId="0"/>
    <xf numFmtId="166" fontId="11" fillId="0" borderId="0"/>
    <xf numFmtId="166" fontId="10" fillId="0" borderId="0"/>
    <xf numFmtId="0" fontId="5" fillId="0" borderId="0"/>
    <xf numFmtId="166" fontId="5" fillId="0" borderId="0"/>
    <xf numFmtId="0" fontId="5" fillId="0" borderId="0"/>
    <xf numFmtId="166"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166" fontId="5" fillId="0" borderId="0"/>
    <xf numFmtId="0" fontId="5" fillId="0" borderId="0"/>
    <xf numFmtId="0" fontId="11" fillId="0" borderId="0"/>
    <xf numFmtId="166" fontId="5" fillId="0" borderId="0"/>
    <xf numFmtId="0" fontId="10" fillId="0" borderId="0"/>
    <xf numFmtId="0" fontId="11" fillId="0" borderId="0"/>
    <xf numFmtId="166" fontId="11" fillId="0" borderId="0"/>
    <xf numFmtId="166" fontId="10" fillId="0" borderId="0"/>
    <xf numFmtId="166"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5" fillId="0" borderId="0"/>
    <xf numFmtId="0" fontId="5" fillId="0" borderId="0"/>
    <xf numFmtId="0" fontId="5" fillId="0" borderId="0"/>
    <xf numFmtId="0" fontId="5" fillId="0" borderId="0"/>
    <xf numFmtId="0" fontId="5" fillId="0" borderId="0"/>
    <xf numFmtId="0" fontId="26" fillId="0" borderId="0"/>
    <xf numFmtId="0" fontId="1" fillId="0" borderId="0"/>
    <xf numFmtId="0" fontId="5" fillId="0" borderId="0"/>
    <xf numFmtId="0" fontId="5" fillId="0" borderId="0"/>
    <xf numFmtId="0" fontId="5" fillId="0" borderId="0"/>
    <xf numFmtId="166" fontId="5" fillId="0" borderId="0"/>
    <xf numFmtId="166" fontId="11" fillId="0" borderId="0"/>
    <xf numFmtId="166" fontId="10" fillId="0" borderId="0"/>
    <xf numFmtId="0" fontId="5"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6" fillId="9" borderId="0" applyNumberFormat="0" applyBorder="0" applyAlignment="0" applyProtection="0"/>
    <xf numFmtId="166" fontId="16" fillId="9" borderId="0" applyNumberFormat="0" applyBorder="0" applyAlignment="0" applyProtection="0"/>
    <xf numFmtId="166" fontId="27" fillId="12" borderId="0" applyNumberFormat="0" applyBorder="0" applyAlignment="0" applyProtection="0"/>
    <xf numFmtId="0" fontId="27" fillId="12" borderId="0" applyNumberFormat="0" applyBorder="0" applyAlignment="0" applyProtection="0"/>
    <xf numFmtId="0" fontId="28" fillId="28" borderId="22" applyNumberFormat="0" applyAlignment="0" applyProtection="0"/>
    <xf numFmtId="166"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23" applyNumberFormat="0" applyFill="0" applyAlignment="0" applyProtection="0"/>
    <xf numFmtId="0" fontId="32" fillId="0" borderId="23"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4" fillId="0" borderId="25" applyNumberFormat="0" applyFill="0" applyAlignment="0" applyProtection="0"/>
    <xf numFmtId="0" fontId="34" fillId="0" borderId="0" applyNumberFormat="0" applyFill="0" applyBorder="0" applyAlignment="0" applyProtection="0"/>
    <xf numFmtId="0" fontId="35" fillId="0" borderId="26" applyNumberFormat="0" applyFill="0" applyAlignment="0" applyProtection="0"/>
    <xf numFmtId="0" fontId="2" fillId="31" borderId="27" applyNumberFormat="0" applyAlignment="0" applyProtection="0"/>
    <xf numFmtId="0" fontId="5" fillId="0" borderId="0"/>
  </cellStyleXfs>
  <cellXfs count="197">
    <xf numFmtId="0" fontId="0" fillId="0" borderId="0" xfId="0"/>
    <xf numFmtId="0" fontId="3" fillId="0" borderId="0" xfId="2" applyFont="1" applyAlignment="1">
      <alignment vertical="center"/>
    </xf>
    <xf numFmtId="0" fontId="4" fillId="2" borderId="2" xfId="2" applyFont="1" applyFill="1" applyBorder="1" applyAlignment="1">
      <alignment vertical="center"/>
    </xf>
    <xf numFmtId="0" fontId="3" fillId="2" borderId="3" xfId="2" applyFont="1" applyFill="1" applyBorder="1" applyAlignment="1">
      <alignment vertical="center"/>
    </xf>
    <xf numFmtId="0" fontId="3" fillId="0" borderId="6" xfId="2" applyFont="1" applyBorder="1" applyAlignment="1">
      <alignment vertical="center"/>
    </xf>
    <xf numFmtId="0" fontId="4" fillId="3" borderId="2" xfId="2" applyFont="1" applyFill="1" applyBorder="1" applyAlignment="1">
      <alignment vertical="center"/>
    </xf>
    <xf numFmtId="0" fontId="4" fillId="0" borderId="1" xfId="2" applyFont="1" applyBorder="1" applyAlignment="1">
      <alignment vertical="center"/>
    </xf>
    <xf numFmtId="0" fontId="0" fillId="0" borderId="0" xfId="0" applyAlignment="1">
      <alignment vertical="center"/>
    </xf>
    <xf numFmtId="0" fontId="3" fillId="0" borderId="13" xfId="2" applyFont="1" applyBorder="1" applyAlignment="1">
      <alignment vertical="center"/>
    </xf>
    <xf numFmtId="0" fontId="3" fillId="0" borderId="0" xfId="2" applyFont="1" applyAlignment="1">
      <alignment horizontal="center" vertical="center"/>
    </xf>
    <xf numFmtId="0" fontId="7" fillId="4" borderId="3" xfId="2" applyFont="1" applyFill="1" applyBorder="1" applyAlignment="1">
      <alignment vertical="center"/>
    </xf>
    <xf numFmtId="0" fontId="3" fillId="3" borderId="4" xfId="2" applyFont="1" applyFill="1" applyBorder="1" applyAlignment="1">
      <alignment vertical="center"/>
    </xf>
    <xf numFmtId="0" fontId="0" fillId="0" borderId="6" xfId="0" applyBorder="1" applyAlignment="1">
      <alignment vertical="center"/>
    </xf>
    <xf numFmtId="0" fontId="12" fillId="0" borderId="6" xfId="0" applyFont="1" applyBorder="1" applyAlignment="1">
      <alignment horizontal="left" vertical="center"/>
    </xf>
    <xf numFmtId="0" fontId="37" fillId="0" borderId="0" xfId="2" applyFont="1" applyAlignment="1">
      <alignment horizontal="center" vertical="center"/>
    </xf>
    <xf numFmtId="0" fontId="37" fillId="0" borderId="11" xfId="2" applyFont="1" applyBorder="1" applyAlignment="1">
      <alignment horizontal="center" vertical="center"/>
    </xf>
    <xf numFmtId="0" fontId="37" fillId="0" borderId="7" xfId="2" applyFont="1" applyBorder="1" applyAlignment="1">
      <alignment horizontal="center" vertical="center"/>
    </xf>
    <xf numFmtId="0" fontId="37" fillId="0" borderId="12" xfId="2" applyFont="1" applyBorder="1" applyAlignment="1">
      <alignment horizontal="center" vertical="center"/>
    </xf>
    <xf numFmtId="0" fontId="36" fillId="0" borderId="6" xfId="2" applyFont="1" applyBorder="1" applyAlignment="1">
      <alignment vertical="center"/>
    </xf>
    <xf numFmtId="0" fontId="13" fillId="0" borderId="0" xfId="2" applyFont="1" applyAlignment="1">
      <alignment horizontal="left" vertical="center"/>
    </xf>
    <xf numFmtId="0" fontId="13" fillId="0" borderId="10" xfId="2" applyFont="1" applyBorder="1" applyAlignment="1">
      <alignment horizontal="left" vertical="center"/>
    </xf>
    <xf numFmtId="0" fontId="13" fillId="0" borderId="6" xfId="2" applyFont="1" applyBorder="1" applyAlignment="1">
      <alignment vertical="center"/>
    </xf>
    <xf numFmtId="0" fontId="13" fillId="8" borderId="6" xfId="2" applyFont="1" applyFill="1" applyBorder="1" applyAlignment="1">
      <alignment vertical="center"/>
    </xf>
    <xf numFmtId="0" fontId="0" fillId="0" borderId="9" xfId="0" applyBorder="1" applyAlignment="1">
      <alignment vertical="center"/>
    </xf>
    <xf numFmtId="0" fontId="13" fillId="0" borderId="9" xfId="2" applyFont="1" applyBorder="1" applyAlignment="1">
      <alignment horizontal="left" vertical="center"/>
    </xf>
    <xf numFmtId="0" fontId="13" fillId="0" borderId="14" xfId="2" applyFont="1" applyBorder="1" applyAlignment="1">
      <alignment horizontal="left" vertical="center"/>
    </xf>
    <xf numFmtId="0" fontId="13" fillId="0" borderId="0" xfId="2" applyFont="1" applyAlignment="1">
      <alignment vertical="center"/>
    </xf>
    <xf numFmtId="0" fontId="13" fillId="0" borderId="11" xfId="2" applyFont="1" applyBorder="1" applyAlignment="1">
      <alignment vertical="center"/>
    </xf>
    <xf numFmtId="0" fontId="0" fillId="0" borderId="7" xfId="0" applyBorder="1" applyAlignment="1">
      <alignment vertical="center"/>
    </xf>
    <xf numFmtId="0" fontId="13" fillId="0" borderId="7" xfId="2" applyFont="1" applyBorder="1" applyAlignment="1">
      <alignment horizontal="left" vertical="center"/>
    </xf>
    <xf numFmtId="0" fontId="13" fillId="0" borderId="12" xfId="2" applyFont="1" applyBorder="1" applyAlignment="1">
      <alignment horizontal="left" vertical="center"/>
    </xf>
    <xf numFmtId="0" fontId="13" fillId="0" borderId="13" xfId="2" applyFont="1"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0" xfId="0" applyAlignment="1">
      <alignment horizontal="left" vertical="center"/>
    </xf>
    <xf numFmtId="0" fontId="0" fillId="0" borderId="10" xfId="0" applyBorder="1" applyAlignment="1">
      <alignment vertical="center"/>
    </xf>
    <xf numFmtId="0" fontId="0" fillId="0" borderId="13" xfId="0" applyBorder="1" applyAlignment="1">
      <alignment vertical="center"/>
    </xf>
    <xf numFmtId="0" fontId="0" fillId="0" borderId="11" xfId="0" applyBorder="1" applyAlignment="1">
      <alignment vertical="center"/>
    </xf>
    <xf numFmtId="1" fontId="13" fillId="0" borderId="1" xfId="2" applyNumberFormat="1" applyFont="1" applyBorder="1" applyAlignment="1" applyProtection="1">
      <alignment horizontal="center" vertical="center"/>
      <protection locked="0"/>
    </xf>
    <xf numFmtId="0" fontId="38" fillId="0" borderId="6" xfId="2" applyFont="1" applyBorder="1" applyAlignment="1">
      <alignment vertical="center"/>
    </xf>
    <xf numFmtId="0" fontId="39" fillId="0" borderId="9" xfId="0" applyFont="1" applyBorder="1" applyAlignment="1">
      <alignment horizontal="left" vertical="center"/>
    </xf>
    <xf numFmtId="0" fontId="39" fillId="0" borderId="9" xfId="0" applyFont="1" applyBorder="1" applyAlignment="1">
      <alignment vertical="center"/>
    </xf>
    <xf numFmtId="0" fontId="40" fillId="0" borderId="0" xfId="0" applyFont="1" applyAlignment="1">
      <alignment vertical="center"/>
    </xf>
    <xf numFmtId="0" fontId="13" fillId="7" borderId="2" xfId="2" applyFont="1" applyFill="1" applyBorder="1" applyAlignment="1">
      <alignment vertical="center" wrapText="1"/>
    </xf>
    <xf numFmtId="0" fontId="13" fillId="6" borderId="2" xfId="2" applyFont="1" applyFill="1" applyBorder="1" applyAlignment="1">
      <alignment vertical="center"/>
    </xf>
    <xf numFmtId="1" fontId="14" fillId="0" borderId="15" xfId="0" applyNumberFormat="1" applyFont="1" applyBorder="1" applyAlignment="1">
      <alignment vertical="center"/>
    </xf>
    <xf numFmtId="0" fontId="39" fillId="0" borderId="14" xfId="0" applyFont="1" applyBorder="1" applyAlignment="1">
      <alignment vertical="center"/>
    </xf>
    <xf numFmtId="0" fontId="0" fillId="0" borderId="10" xfId="0" applyBorder="1" applyAlignment="1">
      <alignment horizontal="left" vertical="center"/>
    </xf>
    <xf numFmtId="0" fontId="3" fillId="5" borderId="2" xfId="0" applyFont="1" applyFill="1" applyBorder="1" applyAlignment="1">
      <alignment vertical="center" wrapText="1"/>
    </xf>
    <xf numFmtId="0" fontId="3" fillId="0" borderId="4" xfId="2" applyFont="1" applyBorder="1" applyAlignment="1">
      <alignment vertical="center"/>
    </xf>
    <xf numFmtId="4" fontId="4" fillId="3" borderId="1" xfId="2" applyNumberFormat="1" applyFont="1" applyFill="1" applyBorder="1" applyAlignment="1">
      <alignment horizontal="right" vertical="center"/>
    </xf>
    <xf numFmtId="0" fontId="13" fillId="0" borderId="1" xfId="2" applyFont="1" applyBorder="1" applyAlignment="1" applyProtection="1">
      <alignment horizontal="left" vertical="center"/>
      <protection locked="0"/>
    </xf>
    <xf numFmtId="4" fontId="13" fillId="0" borderId="1" xfId="2"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lignment horizontal="center" vertical="center"/>
    </xf>
    <xf numFmtId="4" fontId="3" fillId="0" borderId="0" xfId="2" applyNumberFormat="1" applyFont="1" applyAlignment="1">
      <alignment horizontal="right" vertical="center"/>
    </xf>
    <xf numFmtId="4" fontId="3" fillId="2" borderId="3" xfId="2" applyNumberFormat="1" applyFont="1" applyFill="1" applyBorder="1" applyAlignment="1">
      <alignment vertical="center"/>
    </xf>
    <xf numFmtId="4" fontId="3" fillId="2" borderId="3" xfId="2" applyNumberFormat="1" applyFont="1" applyFill="1" applyBorder="1" applyAlignment="1" applyProtection="1">
      <alignment vertical="center"/>
      <protection locked="0"/>
    </xf>
    <xf numFmtId="0" fontId="4" fillId="0" borderId="0" xfId="2" applyFont="1" applyAlignment="1">
      <alignment vertical="center"/>
    </xf>
    <xf numFmtId="0" fontId="3" fillId="0" borderId="0" xfId="0" applyFont="1" applyAlignment="1">
      <alignment horizontal="left" vertical="center" wrapText="1"/>
    </xf>
    <xf numFmtId="0" fontId="3" fillId="0" borderId="11" xfId="2" applyFont="1" applyBorder="1" applyAlignment="1">
      <alignment vertical="center"/>
    </xf>
    <xf numFmtId="4" fontId="3" fillId="0" borderId="1" xfId="2" applyNumberFormat="1" applyFont="1" applyBorder="1" applyAlignment="1" applyProtection="1">
      <alignment horizontal="right" vertical="center"/>
      <protection locked="0"/>
    </xf>
    <xf numFmtId="0" fontId="3" fillId="0" borderId="9" xfId="2" applyFont="1" applyBorder="1" applyAlignment="1">
      <alignment vertical="center"/>
    </xf>
    <xf numFmtId="0" fontId="3" fillId="0" borderId="0" xfId="2" applyFont="1" applyAlignment="1">
      <alignment horizontal="right" vertical="center"/>
    </xf>
    <xf numFmtId="2" fontId="3" fillId="2" borderId="1" xfId="2" applyNumberFormat="1" applyFont="1" applyFill="1" applyBorder="1" applyAlignment="1">
      <alignment horizontal="center" vertical="center"/>
    </xf>
    <xf numFmtId="0" fontId="3" fillId="2" borderId="1" xfId="2" applyFont="1" applyFill="1" applyBorder="1" applyAlignment="1">
      <alignment horizontal="left" vertical="center"/>
    </xf>
    <xf numFmtId="0" fontId="3" fillId="3" borderId="1" xfId="2" applyFont="1" applyFill="1" applyBorder="1" applyAlignment="1">
      <alignment horizontal="center" vertical="center"/>
    </xf>
    <xf numFmtId="4" fontId="3" fillId="2" borderId="1" xfId="2" applyNumberFormat="1" applyFont="1" applyFill="1" applyBorder="1" applyAlignment="1">
      <alignment horizontal="right" vertical="center"/>
    </xf>
    <xf numFmtId="0" fontId="3" fillId="2" borderId="1" xfId="2" applyFont="1" applyFill="1" applyBorder="1" applyAlignment="1">
      <alignment horizontal="center" vertical="center"/>
    </xf>
    <xf numFmtId="0" fontId="3" fillId="2" borderId="1" xfId="2" applyFont="1" applyFill="1" applyBorder="1" applyAlignment="1">
      <alignment horizontal="right" vertical="center"/>
    </xf>
    <xf numFmtId="4" fontId="3" fillId="3" borderId="1" xfId="2" applyNumberFormat="1" applyFont="1" applyFill="1" applyBorder="1" applyAlignment="1">
      <alignment horizontal="right" vertical="center"/>
    </xf>
    <xf numFmtId="0" fontId="3" fillId="0" borderId="0" xfId="2" quotePrefix="1" applyFont="1" applyAlignment="1">
      <alignment horizontal="center" vertical="center"/>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3" fillId="0" borderId="1" xfId="2" applyFont="1" applyBorder="1" applyAlignment="1">
      <alignment horizontal="center" vertical="center"/>
    </xf>
    <xf numFmtId="2" fontId="3" fillId="2" borderId="4" xfId="2" applyNumberFormat="1" applyFont="1" applyFill="1" applyBorder="1" applyAlignment="1">
      <alignment horizontal="center" vertical="center"/>
    </xf>
    <xf numFmtId="0" fontId="3" fillId="2" borderId="4" xfId="2" applyFont="1" applyFill="1" applyBorder="1" applyAlignment="1">
      <alignment horizontal="left" vertical="center"/>
    </xf>
    <xf numFmtId="0" fontId="3" fillId="3" borderId="4" xfId="2" applyFont="1" applyFill="1" applyBorder="1" applyAlignment="1">
      <alignment horizontal="center" vertical="center"/>
    </xf>
    <xf numFmtId="2" fontId="3" fillId="2" borderId="4" xfId="2" applyNumberFormat="1" applyFont="1" applyFill="1" applyBorder="1" applyAlignment="1" applyProtection="1">
      <alignment horizontal="center" vertical="center"/>
      <protection locked="0"/>
    </xf>
    <xf numFmtId="0" fontId="3" fillId="2" borderId="4" xfId="2" applyFont="1" applyFill="1" applyBorder="1" applyAlignment="1">
      <alignment horizontal="center" vertical="center"/>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4" fillId="4" borderId="2" xfId="2" applyFont="1" applyFill="1" applyBorder="1" applyAlignment="1">
      <alignment vertical="center"/>
    </xf>
    <xf numFmtId="0" fontId="4" fillId="4" borderId="3" xfId="2" applyFont="1" applyFill="1" applyBorder="1" applyAlignment="1">
      <alignment vertical="center" wrapText="1"/>
    </xf>
    <xf numFmtId="4" fontId="4" fillId="4" borderId="1" xfId="2" applyNumberFormat="1" applyFont="1" applyFill="1" applyBorder="1" applyAlignment="1">
      <alignment vertical="center"/>
    </xf>
    <xf numFmtId="0" fontId="3" fillId="32" borderId="15" xfId="2" applyFont="1" applyFill="1" applyBorder="1" applyAlignment="1">
      <alignment horizontal="center" vertical="center"/>
    </xf>
    <xf numFmtId="0" fontId="3" fillId="0" borderId="15" xfId="2" applyFont="1" applyBorder="1" applyAlignment="1" applyProtection="1">
      <alignment vertical="center" wrapText="1"/>
      <protection locked="0"/>
    </xf>
    <xf numFmtId="0" fontId="3" fillId="0" borderId="0" xfId="2" applyFont="1" applyAlignment="1">
      <alignment vertical="center" wrapText="1"/>
    </xf>
    <xf numFmtId="0" fontId="3" fillId="0" borderId="0" xfId="2" applyFont="1" applyAlignment="1">
      <alignment horizontal="left" vertical="center" wrapText="1"/>
    </xf>
    <xf numFmtId="0" fontId="42" fillId="0" borderId="0" xfId="0" applyFont="1" applyAlignment="1">
      <alignment vertical="center"/>
    </xf>
    <xf numFmtId="0" fontId="4" fillId="4" borderId="3" xfId="2" applyFont="1" applyFill="1" applyBorder="1" applyAlignment="1">
      <alignment vertical="center"/>
    </xf>
    <xf numFmtId="0" fontId="13" fillId="7" borderId="3" xfId="2" applyFont="1" applyFill="1" applyBorder="1" applyAlignment="1">
      <alignment vertical="center" wrapText="1"/>
    </xf>
    <xf numFmtId="0" fontId="13" fillId="7" borderId="4" xfId="2" applyFont="1" applyFill="1" applyBorder="1" applyAlignment="1">
      <alignment vertical="center" wrapText="1"/>
    </xf>
    <xf numFmtId="0" fontId="3" fillId="0" borderId="0" xfId="2" quotePrefix="1" applyFont="1" applyAlignment="1">
      <alignment vertical="center"/>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4" fontId="3" fillId="0" borderId="1" xfId="2" applyNumberFormat="1" applyFont="1" applyBorder="1" applyAlignment="1">
      <alignment horizontal="right" vertical="center"/>
    </xf>
    <xf numFmtId="0" fontId="3" fillId="0" borderId="6" xfId="2" applyFont="1" applyBorder="1" applyAlignment="1">
      <alignment horizontal="left" vertical="center"/>
    </xf>
    <xf numFmtId="0" fontId="36" fillId="0" borderId="0" xfId="2" applyFont="1" applyAlignment="1">
      <alignment horizontal="center" vertical="center" wrapText="1"/>
    </xf>
    <xf numFmtId="0" fontId="13" fillId="0" borderId="0" xfId="2" applyFont="1" applyAlignment="1">
      <alignment horizontal="center" vertical="center" wrapText="1"/>
    </xf>
    <xf numFmtId="0" fontId="36" fillId="0" borderId="0" xfId="2" applyFont="1" applyAlignment="1">
      <alignment horizontal="center" vertical="center"/>
    </xf>
    <xf numFmtId="0" fontId="13" fillId="0" borderId="0" xfId="2" applyFont="1" applyAlignment="1">
      <alignment horizontal="center" vertical="center"/>
    </xf>
    <xf numFmtId="0" fontId="36" fillId="0" borderId="1" xfId="2" applyFont="1" applyBorder="1" applyAlignment="1">
      <alignment vertical="center"/>
    </xf>
    <xf numFmtId="0" fontId="13" fillId="0" borderId="2" xfId="2" applyFont="1" applyBorder="1" applyAlignment="1">
      <alignment horizontal="left" vertical="center"/>
    </xf>
    <xf numFmtId="0" fontId="44" fillId="0" borderId="0" xfId="2" applyFont="1" applyAlignment="1">
      <alignment vertical="center"/>
    </xf>
    <xf numFmtId="0" fontId="44" fillId="0" borderId="0" xfId="2" applyFont="1" applyAlignment="1">
      <alignment horizontal="center" vertical="center"/>
    </xf>
    <xf numFmtId="0" fontId="36" fillId="0" borderId="0" xfId="2" applyFont="1" applyAlignment="1">
      <alignment vertical="center"/>
    </xf>
    <xf numFmtId="0" fontId="36" fillId="34" borderId="2" xfId="2" applyFont="1" applyFill="1" applyBorder="1" applyAlignment="1">
      <alignment horizontal="left" vertical="center"/>
    </xf>
    <xf numFmtId="0" fontId="44" fillId="34" borderId="3" xfId="2" applyFont="1" applyFill="1" applyBorder="1" applyAlignment="1">
      <alignment horizontal="center" vertical="center"/>
    </xf>
    <xf numFmtId="0" fontId="44" fillId="34" borderId="4" xfId="2" applyFont="1" applyFill="1" applyBorder="1" applyAlignment="1">
      <alignment horizontal="center" vertical="center"/>
    </xf>
    <xf numFmtId="0" fontId="13" fillId="0" borderId="3" xfId="2" applyFont="1" applyBorder="1" applyAlignment="1">
      <alignment horizontal="center" vertical="center"/>
    </xf>
    <xf numFmtId="3" fontId="13" fillId="0" borderId="1" xfId="2" applyNumberFormat="1" applyFont="1" applyBorder="1" applyAlignment="1" applyProtection="1">
      <alignment horizontal="right" vertical="center"/>
      <protection locked="0"/>
    </xf>
    <xf numFmtId="0" fontId="13" fillId="34" borderId="4" xfId="2" applyFont="1" applyFill="1" applyBorder="1" applyAlignment="1">
      <alignment horizontal="center" vertical="center"/>
    </xf>
    <xf numFmtId="4" fontId="13" fillId="0" borderId="1" xfId="2" applyNumberFormat="1" applyFont="1" applyBorder="1" applyAlignment="1" applyProtection="1">
      <alignment horizontal="right" vertical="center"/>
      <protection locked="0"/>
    </xf>
    <xf numFmtId="0" fontId="43" fillId="0" borderId="0" xfId="0" applyFont="1" applyAlignment="1">
      <alignment vertical="center"/>
    </xf>
    <xf numFmtId="0" fontId="36" fillId="34" borderId="2" xfId="2" applyFont="1" applyFill="1" applyBorder="1" applyAlignment="1">
      <alignment vertical="center" wrapText="1"/>
    </xf>
    <xf numFmtId="0" fontId="36" fillId="34" borderId="1" xfId="2" applyFont="1" applyFill="1" applyBorder="1" applyAlignment="1">
      <alignment horizontal="center" vertical="center" wrapText="1"/>
    </xf>
    <xf numFmtId="4" fontId="0" fillId="0" borderId="1" xfId="0" applyNumberForma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0" fillId="0" borderId="2" xfId="0" applyBorder="1" applyAlignment="1">
      <alignment horizontal="left" vertical="center"/>
    </xf>
    <xf numFmtId="0" fontId="13" fillId="0" borderId="2" xfId="0" applyFont="1" applyBorder="1" applyAlignment="1">
      <alignment horizontal="left" vertical="center"/>
    </xf>
    <xf numFmtId="0" fontId="0" fillId="0" borderId="0" xfId="0" applyAlignment="1">
      <alignment horizontal="right" vertical="center"/>
    </xf>
    <xf numFmtId="0" fontId="3" fillId="0" borderId="3" xfId="0" applyFont="1" applyBorder="1" applyAlignment="1">
      <alignment horizontal="center" vertical="center" wrapText="1"/>
    </xf>
    <xf numFmtId="0" fontId="13" fillId="0" borderId="2" xfId="2" applyFont="1" applyBorder="1" applyAlignment="1" applyProtection="1">
      <alignment horizontal="left" vertical="center"/>
      <protection locked="0"/>
    </xf>
    <xf numFmtId="0" fontId="13" fillId="0" borderId="3" xfId="2" applyFont="1" applyBorder="1" applyAlignment="1" applyProtection="1">
      <alignment horizontal="left" vertical="center"/>
      <protection locked="0"/>
    </xf>
    <xf numFmtId="0" fontId="13" fillId="0" borderId="4" xfId="2" applyFont="1" applyBorder="1" applyAlignment="1" applyProtection="1">
      <alignment horizontal="left" vertical="center"/>
      <protection locked="0"/>
    </xf>
    <xf numFmtId="0" fontId="36" fillId="0" borderId="17" xfId="2" applyFont="1" applyBorder="1" applyAlignment="1">
      <alignment horizontal="center" vertical="center" wrapText="1"/>
    </xf>
    <xf numFmtId="0" fontId="36" fillId="0" borderId="16" xfId="2" applyFont="1" applyBorder="1" applyAlignment="1">
      <alignment horizontal="center" vertical="center" wrapText="1"/>
    </xf>
    <xf numFmtId="0" fontId="36" fillId="0" borderId="18" xfId="2" applyFont="1" applyBorder="1" applyAlignment="1">
      <alignment horizontal="center" vertical="center" wrapText="1"/>
    </xf>
    <xf numFmtId="0" fontId="12" fillId="7" borderId="17"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3" fillId="0" borderId="2"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4"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7"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13"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14" xfId="2" applyFont="1" applyBorder="1" applyAlignment="1" applyProtection="1">
      <alignment horizontal="center" vertical="center"/>
      <protection locked="0"/>
    </xf>
    <xf numFmtId="0" fontId="3" fillId="0" borderId="29" xfId="2" applyFont="1" applyBorder="1" applyAlignment="1">
      <alignment horizontal="left" vertical="center"/>
    </xf>
    <xf numFmtId="0" fontId="3" fillId="0" borderId="35" xfId="2" applyFont="1" applyBorder="1" applyAlignment="1">
      <alignment horizontal="left" vertical="center"/>
    </xf>
    <xf numFmtId="0" fontId="3" fillId="0" borderId="32" xfId="2" applyFont="1" applyBorder="1" applyAlignment="1">
      <alignment horizontal="left" vertical="center"/>
    </xf>
    <xf numFmtId="0" fontId="3" fillId="0" borderId="37" xfId="2" applyFont="1" applyBorder="1" applyAlignment="1">
      <alignment horizontal="left" vertical="center"/>
    </xf>
    <xf numFmtId="4" fontId="3" fillId="0" borderId="36" xfId="2" applyNumberFormat="1" applyFont="1" applyBorder="1" applyAlignment="1" applyProtection="1">
      <alignment horizontal="right" vertical="center"/>
      <protection locked="0"/>
    </xf>
    <xf numFmtId="4" fontId="3" fillId="0" borderId="38" xfId="2" applyNumberFormat="1" applyFont="1" applyBorder="1" applyAlignment="1" applyProtection="1">
      <alignment horizontal="right" vertical="center"/>
      <protection locked="0"/>
    </xf>
    <xf numFmtId="0" fontId="4" fillId="0" borderId="1" xfId="2" applyFont="1" applyBorder="1" applyAlignment="1">
      <alignment horizontal="center" vertical="center" wrapText="1"/>
    </xf>
    <xf numFmtId="0" fontId="4" fillId="3" borderId="5" xfId="2" applyFont="1" applyFill="1" applyBorder="1" applyAlignment="1">
      <alignment horizontal="center" vertical="center" wrapText="1"/>
    </xf>
    <xf numFmtId="0" fontId="4" fillId="3" borderId="28"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0" borderId="5" xfId="2" applyFont="1" applyBorder="1" applyAlignment="1">
      <alignment horizontal="center" vertical="center" wrapText="1"/>
    </xf>
    <xf numFmtId="0" fontId="4" fillId="0" borderId="28" xfId="2" applyFont="1" applyBorder="1" applyAlignment="1">
      <alignment horizontal="center" vertical="center" wrapText="1"/>
    </xf>
    <xf numFmtId="0" fontId="4" fillId="0" borderId="8" xfId="2" applyFont="1" applyBorder="1" applyAlignment="1">
      <alignment horizontal="center" vertical="center" wrapText="1"/>
    </xf>
    <xf numFmtId="0" fontId="41" fillId="3" borderId="5" xfId="0" applyFont="1" applyFill="1" applyBorder="1" applyAlignment="1">
      <alignment horizontal="center" vertical="center" wrapText="1"/>
    </xf>
    <xf numFmtId="0" fontId="41" fillId="3" borderId="28"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 fillId="0" borderId="17"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18" xfId="2" applyFont="1" applyBorder="1" applyAlignment="1">
      <alignment horizontal="center" vertical="center" wrapText="1"/>
    </xf>
    <xf numFmtId="0" fontId="4" fillId="8" borderId="29" xfId="2" applyFont="1" applyFill="1" applyBorder="1" applyAlignment="1">
      <alignment horizontal="left" vertical="center" wrapText="1"/>
    </xf>
    <xf numFmtId="0" fontId="4" fillId="8" borderId="30" xfId="2" applyFont="1" applyFill="1" applyBorder="1" applyAlignment="1">
      <alignment horizontal="left" vertical="center" wrapText="1"/>
    </xf>
    <xf numFmtId="0" fontId="4" fillId="8" borderId="31" xfId="2" applyFont="1" applyFill="1" applyBorder="1" applyAlignment="1">
      <alignment horizontal="left" vertical="center" wrapText="1"/>
    </xf>
    <xf numFmtId="0" fontId="4" fillId="8" borderId="32" xfId="2" applyFont="1" applyFill="1" applyBorder="1" applyAlignment="1">
      <alignment horizontal="left" vertical="center" wrapText="1"/>
    </xf>
    <xf numFmtId="0" fontId="4" fillId="8" borderId="33" xfId="2" applyFont="1" applyFill="1" applyBorder="1" applyAlignment="1">
      <alignment horizontal="left" vertical="center" wrapText="1"/>
    </xf>
    <xf numFmtId="0" fontId="4" fillId="8" borderId="34" xfId="2" applyFont="1" applyFill="1" applyBorder="1" applyAlignment="1">
      <alignment horizontal="left" vertical="center" wrapText="1"/>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4" fillId="5" borderId="2" xfId="2" applyFont="1" applyFill="1" applyBorder="1" applyAlignment="1">
      <alignment horizontal="left" vertical="center"/>
    </xf>
    <xf numFmtId="0" fontId="4" fillId="5" borderId="4" xfId="2" applyFont="1" applyFill="1" applyBorder="1" applyAlignment="1">
      <alignment horizontal="left" vertical="center"/>
    </xf>
    <xf numFmtId="0" fontId="3" fillId="0" borderId="11" xfId="2" applyFont="1" applyBorder="1" applyAlignment="1">
      <alignment horizontal="left" vertical="center" wrapText="1"/>
    </xf>
    <xf numFmtId="0" fontId="3" fillId="0" borderId="7" xfId="2" applyFont="1" applyBorder="1" applyAlignment="1">
      <alignment horizontal="left" vertical="center" wrapText="1"/>
    </xf>
    <xf numFmtId="0" fontId="3" fillId="0" borderId="12" xfId="2" applyFont="1" applyBorder="1" applyAlignment="1">
      <alignment horizontal="left" vertical="center" wrapText="1"/>
    </xf>
    <xf numFmtId="0" fontId="36" fillId="7" borderId="2" xfId="2" applyFont="1" applyFill="1" applyBorder="1" applyAlignment="1">
      <alignment horizontal="left" vertical="center"/>
    </xf>
    <xf numFmtId="0" fontId="36" fillId="7" borderId="4" xfId="2" applyFont="1" applyFill="1" applyBorder="1" applyAlignment="1">
      <alignment horizontal="left" vertical="center"/>
    </xf>
    <xf numFmtId="0" fontId="3" fillId="0" borderId="11" xfId="2" applyFont="1" applyBorder="1" applyAlignment="1">
      <alignment horizontal="left" vertical="center"/>
    </xf>
    <xf numFmtId="0" fontId="3" fillId="0" borderId="6" xfId="2" applyFont="1" applyBorder="1" applyAlignment="1">
      <alignment horizontal="left" vertical="center"/>
    </xf>
    <xf numFmtId="0" fontId="4" fillId="6" borderId="2" xfId="2" applyFont="1" applyFill="1" applyBorder="1" applyAlignment="1">
      <alignment horizontal="left" vertical="center"/>
    </xf>
    <xf numFmtId="0" fontId="4" fillId="6" borderId="4" xfId="2" applyFont="1" applyFill="1" applyBorder="1" applyAlignment="1">
      <alignment horizontal="left" vertical="center"/>
    </xf>
    <xf numFmtId="4" fontId="3" fillId="0" borderId="36" xfId="2" applyNumberFormat="1" applyFont="1" applyBorder="1" applyAlignment="1">
      <alignment horizontal="right" vertical="center"/>
    </xf>
    <xf numFmtId="4" fontId="3" fillId="0" borderId="38" xfId="2" applyNumberFormat="1" applyFont="1" applyBorder="1" applyAlignment="1">
      <alignment horizontal="right" vertical="center"/>
    </xf>
    <xf numFmtId="0" fontId="4" fillId="33" borderId="17" xfId="2" applyFont="1" applyFill="1" applyBorder="1" applyAlignment="1">
      <alignment horizontal="center" vertical="center" wrapText="1"/>
    </xf>
    <xf numFmtId="0" fontId="4" fillId="33" borderId="16" xfId="2" applyFont="1" applyFill="1" applyBorder="1" applyAlignment="1">
      <alignment horizontal="center" vertical="center" wrapText="1"/>
    </xf>
    <xf numFmtId="0" fontId="4" fillId="33" borderId="18" xfId="2" applyFont="1" applyFill="1" applyBorder="1" applyAlignment="1">
      <alignment horizontal="center" vertical="center" wrapText="1"/>
    </xf>
    <xf numFmtId="0" fontId="4" fillId="0" borderId="2" xfId="2" applyFont="1" applyBorder="1" applyAlignment="1">
      <alignment horizontal="left" vertical="center"/>
    </xf>
    <xf numFmtId="0" fontId="4" fillId="0" borderId="4" xfId="2" applyFont="1" applyBorder="1" applyAlignment="1">
      <alignment horizontal="left" vertical="center"/>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13" fillId="0" borderId="2" xfId="2" applyFont="1" applyBorder="1" applyAlignment="1">
      <alignment horizontal="left" vertical="center"/>
    </xf>
    <xf numFmtId="0" fontId="13" fillId="0" borderId="4" xfId="2" applyFont="1" applyBorder="1" applyAlignment="1">
      <alignment horizontal="left" vertical="center"/>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cellXfs>
  <cellStyles count="401">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2 4" xfId="400"/>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62">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949778</xdr:colOff>
      <xdr:row>9</xdr:row>
      <xdr:rowOff>66675</xdr:rowOff>
    </xdr:from>
    <xdr:to>
      <xdr:col>17</xdr:col>
      <xdr:colOff>942975</xdr:colOff>
      <xdr:row>17</xdr:row>
      <xdr:rowOff>68036</xdr:rowOff>
    </xdr:to>
    <xdr:cxnSp macro="">
      <xdr:nvCxnSpPr>
        <xdr:cNvPr id="2" name="Connecteur droit 8">
          <a:extLst>
            <a:ext uri="{FF2B5EF4-FFF2-40B4-BE49-F238E27FC236}">
              <a16:creationId xmlns:a16="http://schemas.microsoft.com/office/drawing/2014/main" id="{00000000-0008-0000-0100-000002000000}"/>
            </a:ext>
          </a:extLst>
        </xdr:cNvPr>
        <xdr:cNvCxnSpPr/>
      </xdr:nvCxnSpPr>
      <xdr:spPr>
        <a:xfrm flipV="1">
          <a:off x="11046278" y="2543175"/>
          <a:ext cx="2288722" cy="20968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4">
          <a:extLst>
            <a:ext uri="{FF2B5EF4-FFF2-40B4-BE49-F238E27FC236}">
              <a16:creationId xmlns:a16="http://schemas.microsoft.com/office/drawing/2014/main" id="{00000000-0008-0000-0100-000003000000}"/>
            </a:ext>
          </a:extLst>
        </xdr:cNvPr>
        <xdr:cNvSpPr/>
      </xdr:nvSpPr>
      <xdr:spPr>
        <a:xfrm>
          <a:off x="13345885" y="1129734"/>
          <a:ext cx="1910443" cy="14039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458194</xdr:colOff>
      <xdr:row>1</xdr:row>
      <xdr:rowOff>127350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949778</xdr:colOff>
      <xdr:row>9</xdr:row>
      <xdr:rowOff>57150</xdr:rowOff>
    </xdr:from>
    <xdr:to>
      <xdr:col>18</xdr:col>
      <xdr:colOff>38100</xdr:colOff>
      <xdr:row>17</xdr:row>
      <xdr:rowOff>68036</xdr:rowOff>
    </xdr:to>
    <xdr:cxnSp macro="">
      <xdr:nvCxnSpPr>
        <xdr:cNvPr id="2" name="Connecteur droit 8">
          <a:extLst>
            <a:ext uri="{FF2B5EF4-FFF2-40B4-BE49-F238E27FC236}">
              <a16:creationId xmlns:a16="http://schemas.microsoft.com/office/drawing/2014/main" id="{00000000-0008-0000-0200-000002000000}"/>
            </a:ext>
          </a:extLst>
        </xdr:cNvPr>
        <xdr:cNvCxnSpPr/>
      </xdr:nvCxnSpPr>
      <xdr:spPr>
        <a:xfrm flipV="1">
          <a:off x="11217728" y="2533650"/>
          <a:ext cx="2336347" cy="21063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3517335" y="1129734"/>
          <a:ext cx="1910443" cy="14039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458194</xdr:colOff>
      <xdr:row>1</xdr:row>
      <xdr:rowOff>127350</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949778</xdr:colOff>
      <xdr:row>9</xdr:row>
      <xdr:rowOff>104775</xdr:rowOff>
    </xdr:from>
    <xdr:to>
      <xdr:col>18</xdr:col>
      <xdr:colOff>0</xdr:colOff>
      <xdr:row>17</xdr:row>
      <xdr:rowOff>68036</xdr:rowOff>
    </xdr:to>
    <xdr:cxnSp macro="">
      <xdr:nvCxnSpPr>
        <xdr:cNvPr id="2" name="Connecteur droit 8">
          <a:extLst>
            <a:ext uri="{FF2B5EF4-FFF2-40B4-BE49-F238E27FC236}">
              <a16:creationId xmlns:a16="http://schemas.microsoft.com/office/drawing/2014/main" id="{00000000-0008-0000-0300-000002000000}"/>
            </a:ext>
          </a:extLst>
        </xdr:cNvPr>
        <xdr:cNvCxnSpPr/>
      </xdr:nvCxnSpPr>
      <xdr:spPr>
        <a:xfrm flipV="1">
          <a:off x="11046278" y="2581275"/>
          <a:ext cx="2298247" cy="2058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13345885" y="1129734"/>
          <a:ext cx="1910443" cy="14039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458194</xdr:colOff>
      <xdr:row>1</xdr:row>
      <xdr:rowOff>127350</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1">
          <a:extLst>
            <a:ext uri="{FF2B5EF4-FFF2-40B4-BE49-F238E27FC236}">
              <a16:creationId xmlns:a16="http://schemas.microsoft.com/office/drawing/2014/main" id="{02EA053F-A709-4CF0-AAD6-546333581962}"/>
            </a:ext>
          </a:extLst>
        </xdr:cNvPr>
        <xdr:cNvSpPr txBox="1"/>
      </xdr:nvSpPr>
      <xdr:spPr>
        <a:xfrm rot="20992706">
          <a:off x="0" y="0"/>
          <a:ext cx="667744" cy="32261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M46"/>
  <sheetViews>
    <sheetView showGridLines="0" zoomScale="84" zoomScaleNormal="84" workbookViewId="0">
      <selection activeCell="C5" sqref="C5:H5"/>
    </sheetView>
  </sheetViews>
  <sheetFormatPr defaultColWidth="11.42578125" defaultRowHeight="15" customHeight="1"/>
  <cols>
    <col min="1" max="1" width="2.85546875" style="7" customWidth="1"/>
    <col min="2" max="2" width="38.5703125" style="7" customWidth="1"/>
    <col min="3" max="8" width="14.28515625" style="7" customWidth="1"/>
    <col min="9" max="9" width="2.85546875" style="7" customWidth="1"/>
    <col min="10" max="16384" width="11.42578125" style="7"/>
  </cols>
  <sheetData>
    <row r="1" spans="2:10" ht="15" customHeight="1" thickBot="1"/>
    <row r="2" spans="2:10" ht="60" customHeight="1" thickBot="1">
      <c r="B2" s="130" t="s">
        <v>122</v>
      </c>
      <c r="C2" s="131"/>
      <c r="D2" s="131"/>
      <c r="E2" s="131"/>
      <c r="F2" s="131"/>
      <c r="G2" s="131"/>
      <c r="H2" s="132"/>
      <c r="I2" s="14"/>
      <c r="J2" s="54" t="str">
        <f>IF(AND(C9&lt;&gt;"",C14&lt;&gt;"",D14&lt;&gt;"",E14&lt;&gt;"",F14&lt;&gt;"",G14&lt;&gt;"",H14&lt;&gt;"",D18&lt;&gt;"",D20&lt;&gt;"",D22&lt;&gt;"",C26&lt;&gt;"",C27&lt;&gt;"",C28&lt;&gt;"",C29&lt;&gt;"",C43&lt;&gt;""),"OK","NOK")</f>
        <v>NOK</v>
      </c>
    </row>
    <row r="3" spans="2:10" ht="15" customHeight="1">
      <c r="B3" s="14"/>
      <c r="C3" s="14"/>
      <c r="D3" s="14"/>
      <c r="E3" s="14"/>
      <c r="F3" s="14"/>
      <c r="G3" s="14"/>
      <c r="H3" s="14"/>
      <c r="I3" s="14"/>
    </row>
    <row r="4" spans="2:10" ht="15" customHeight="1">
      <c r="B4" s="15"/>
      <c r="C4" s="16"/>
      <c r="D4" s="16"/>
      <c r="E4" s="16"/>
      <c r="F4" s="16"/>
      <c r="G4" s="16"/>
      <c r="H4" s="17"/>
      <c r="I4" s="14"/>
    </row>
    <row r="5" spans="2:10" ht="15" customHeight="1">
      <c r="B5" s="18" t="s">
        <v>3</v>
      </c>
      <c r="C5" s="136"/>
      <c r="D5" s="137"/>
      <c r="E5" s="137"/>
      <c r="F5" s="137"/>
      <c r="G5" s="137"/>
      <c r="H5" s="138"/>
      <c r="I5" s="19"/>
    </row>
    <row r="6" spans="2:10" ht="15" customHeight="1">
      <c r="B6" s="21"/>
      <c r="C6" s="19"/>
      <c r="E6" s="19"/>
      <c r="F6" s="19"/>
      <c r="G6" s="19"/>
      <c r="H6" s="20"/>
      <c r="I6" s="19"/>
    </row>
    <row r="7" spans="2:10" ht="15" customHeight="1">
      <c r="B7" s="18" t="s">
        <v>19</v>
      </c>
      <c r="C7" s="136"/>
      <c r="D7" s="137"/>
      <c r="E7" s="137"/>
      <c r="F7" s="137"/>
      <c r="G7" s="137"/>
      <c r="H7" s="138"/>
      <c r="I7" s="19"/>
    </row>
    <row r="8" spans="2:10" ht="15" customHeight="1">
      <c r="B8" s="21"/>
      <c r="C8" s="19"/>
      <c r="E8" s="19"/>
      <c r="F8" s="19"/>
      <c r="G8" s="19"/>
      <c r="H8" s="20"/>
      <c r="I8" s="19"/>
    </row>
    <row r="9" spans="2:10" ht="15" customHeight="1">
      <c r="B9" s="18" t="s">
        <v>168</v>
      </c>
      <c r="C9" s="51"/>
      <c r="D9" s="19"/>
      <c r="G9" s="19"/>
      <c r="H9" s="35"/>
      <c r="I9" s="19"/>
    </row>
    <row r="10" spans="2:10" ht="15" customHeight="1">
      <c r="B10" s="21"/>
      <c r="C10" s="19"/>
      <c r="E10" s="19"/>
      <c r="F10" s="19"/>
      <c r="G10" s="19"/>
      <c r="H10" s="35"/>
      <c r="I10" s="19"/>
    </row>
    <row r="11" spans="2:10" ht="15" customHeight="1">
      <c r="B11" s="21" t="s">
        <v>4</v>
      </c>
      <c r="C11" s="139"/>
      <c r="D11" s="140"/>
      <c r="E11" s="140"/>
      <c r="F11" s="140"/>
      <c r="G11" s="140"/>
      <c r="H11" s="141"/>
      <c r="I11" s="19"/>
    </row>
    <row r="12" spans="2:10" ht="15" customHeight="1">
      <c r="B12" s="21"/>
      <c r="C12" s="142"/>
      <c r="D12" s="143"/>
      <c r="E12" s="143"/>
      <c r="F12" s="143"/>
      <c r="G12" s="143"/>
      <c r="H12" s="144"/>
      <c r="I12" s="19"/>
    </row>
    <row r="13" spans="2:10" ht="15" customHeight="1" thickBot="1">
      <c r="B13" s="21"/>
      <c r="D13" s="19"/>
      <c r="E13" s="19"/>
      <c r="F13" s="19"/>
      <c r="G13" s="19"/>
      <c r="H13" s="20"/>
      <c r="I13" s="19"/>
    </row>
    <row r="14" spans="2:10" ht="15" customHeight="1" thickBot="1">
      <c r="B14" s="22" t="s">
        <v>10</v>
      </c>
      <c r="C14" s="38"/>
      <c r="D14" s="38"/>
      <c r="E14" s="38"/>
      <c r="F14" s="38"/>
      <c r="G14" s="38"/>
      <c r="H14" s="38"/>
      <c r="I14" s="19"/>
      <c r="J14" s="45" t="str">
        <f>C14&amp;D14&amp;E14&amp;F14&amp;G14&amp;H14</f>
        <v/>
      </c>
    </row>
    <row r="15" spans="2:10" ht="15" customHeight="1">
      <c r="B15" s="31" t="s">
        <v>11</v>
      </c>
      <c r="C15" s="23"/>
      <c r="D15" s="24"/>
      <c r="E15" s="24"/>
      <c r="F15" s="24"/>
      <c r="G15" s="24"/>
      <c r="H15" s="25"/>
      <c r="I15" s="19"/>
    </row>
    <row r="16" spans="2:10" ht="15" customHeight="1">
      <c r="B16" s="26"/>
      <c r="D16" s="19"/>
      <c r="E16" s="19"/>
      <c r="F16" s="19"/>
      <c r="G16" s="19"/>
      <c r="H16" s="19"/>
      <c r="I16" s="19"/>
    </row>
    <row r="17" spans="2:9" ht="15" customHeight="1">
      <c r="B17" s="27"/>
      <c r="C17" s="29"/>
      <c r="D17" s="16" t="s">
        <v>17</v>
      </c>
      <c r="E17" s="28"/>
      <c r="F17" s="29"/>
      <c r="G17" s="29"/>
      <c r="H17" s="30"/>
      <c r="I17" s="19"/>
    </row>
    <row r="18" spans="2:9" ht="15" customHeight="1">
      <c r="B18" s="18" t="s">
        <v>23</v>
      </c>
      <c r="C18" s="48" t="s">
        <v>8</v>
      </c>
      <c r="D18" s="52"/>
      <c r="F18" s="19"/>
      <c r="G18" s="19"/>
      <c r="H18" s="20"/>
      <c r="I18" s="19"/>
    </row>
    <row r="19" spans="2:9" ht="15" customHeight="1">
      <c r="B19" s="39"/>
      <c r="C19" s="19"/>
      <c r="D19" s="19"/>
      <c r="F19" s="19"/>
      <c r="G19" s="19"/>
      <c r="H19" s="20"/>
      <c r="I19" s="19"/>
    </row>
    <row r="20" spans="2:9" ht="15" customHeight="1">
      <c r="B20" s="18" t="s">
        <v>24</v>
      </c>
      <c r="C20" s="43" t="s">
        <v>18</v>
      </c>
      <c r="D20" s="52"/>
      <c r="F20" s="19"/>
      <c r="G20" s="19"/>
      <c r="H20" s="20"/>
      <c r="I20" s="19"/>
    </row>
    <row r="21" spans="2:9" ht="15" customHeight="1">
      <c r="B21" s="39"/>
      <c r="C21" s="19"/>
      <c r="D21" s="19"/>
      <c r="F21" s="19"/>
      <c r="G21" s="19"/>
      <c r="H21" s="20"/>
      <c r="I21" s="19"/>
    </row>
    <row r="22" spans="2:9" ht="15" customHeight="1">
      <c r="B22" s="18" t="s">
        <v>25</v>
      </c>
      <c r="C22" s="44" t="s">
        <v>9</v>
      </c>
      <c r="D22" s="52"/>
      <c r="F22" s="19"/>
      <c r="G22" s="19"/>
      <c r="H22" s="20"/>
      <c r="I22" s="19"/>
    </row>
    <row r="23" spans="2:9" ht="15" customHeight="1">
      <c r="B23" s="31"/>
      <c r="C23" s="23"/>
      <c r="D23" s="40"/>
      <c r="E23" s="41"/>
      <c r="F23" s="41"/>
      <c r="G23" s="41"/>
      <c r="H23" s="46"/>
    </row>
    <row r="24" spans="2:9" ht="15" customHeight="1">
      <c r="B24" s="26"/>
    </row>
    <row r="25" spans="2:9" ht="15" customHeight="1">
      <c r="B25" s="27"/>
      <c r="C25" s="28"/>
      <c r="D25" s="28"/>
      <c r="E25" s="28"/>
      <c r="F25" s="28"/>
      <c r="G25" s="28"/>
      <c r="H25" s="33"/>
    </row>
    <row r="26" spans="2:9" ht="15" customHeight="1">
      <c r="B26" s="18" t="s">
        <v>5</v>
      </c>
      <c r="C26" s="127"/>
      <c r="D26" s="128"/>
      <c r="E26" s="128"/>
      <c r="F26" s="128"/>
      <c r="G26" s="128"/>
      <c r="H26" s="129"/>
      <c r="I26" s="19"/>
    </row>
    <row r="27" spans="2:9" ht="15" customHeight="1">
      <c r="B27" s="12" t="s">
        <v>12</v>
      </c>
      <c r="C27" s="127"/>
      <c r="D27" s="128"/>
      <c r="E27" s="128"/>
      <c r="F27" s="128"/>
      <c r="G27" s="128"/>
      <c r="H27" s="129"/>
      <c r="I27" s="19"/>
    </row>
    <row r="28" spans="2:9" ht="15" customHeight="1">
      <c r="B28" s="21" t="s">
        <v>20</v>
      </c>
      <c r="C28" s="127"/>
      <c r="D28" s="128"/>
      <c r="E28" s="128"/>
      <c r="F28" s="128"/>
      <c r="G28" s="128"/>
      <c r="H28" s="129"/>
      <c r="I28" s="19"/>
    </row>
    <row r="29" spans="2:9" ht="15" customHeight="1">
      <c r="B29" s="21" t="s">
        <v>21</v>
      </c>
      <c r="C29" s="127"/>
      <c r="D29" s="128"/>
      <c r="E29" s="128"/>
      <c r="F29" s="128"/>
      <c r="G29" s="128"/>
      <c r="H29" s="129"/>
      <c r="I29" s="19"/>
    </row>
    <row r="30" spans="2:9" ht="15" customHeight="1">
      <c r="B30" s="12"/>
      <c r="C30" s="34"/>
      <c r="E30" s="34"/>
      <c r="F30" s="34"/>
      <c r="G30" s="34"/>
      <c r="H30" s="47"/>
    </row>
    <row r="31" spans="2:9" ht="15" customHeight="1">
      <c r="B31" s="18" t="s">
        <v>6</v>
      </c>
      <c r="C31" s="127"/>
      <c r="D31" s="128"/>
      <c r="E31" s="128"/>
      <c r="F31" s="128"/>
      <c r="G31" s="128"/>
      <c r="H31" s="129"/>
      <c r="I31" s="19"/>
    </row>
    <row r="32" spans="2:9" ht="15" customHeight="1">
      <c r="B32" s="12" t="s">
        <v>12</v>
      </c>
      <c r="C32" s="127"/>
      <c r="D32" s="128"/>
      <c r="E32" s="128"/>
      <c r="F32" s="128"/>
      <c r="G32" s="128"/>
      <c r="H32" s="129"/>
      <c r="I32" s="19"/>
    </row>
    <row r="33" spans="2:13" ht="15" customHeight="1">
      <c r="B33" s="21" t="s">
        <v>20</v>
      </c>
      <c r="C33" s="127"/>
      <c r="D33" s="128"/>
      <c r="E33" s="128"/>
      <c r="F33" s="128"/>
      <c r="G33" s="128"/>
      <c r="H33" s="129"/>
      <c r="I33" s="19"/>
      <c r="M33" s="42"/>
    </row>
    <row r="34" spans="2:13" ht="15" customHeight="1">
      <c r="B34" s="21" t="s">
        <v>21</v>
      </c>
      <c r="C34" s="127"/>
      <c r="D34" s="128"/>
      <c r="E34" s="128"/>
      <c r="F34" s="128"/>
      <c r="G34" s="128"/>
      <c r="H34" s="129"/>
      <c r="I34" s="19"/>
    </row>
    <row r="35" spans="2:13" ht="15" customHeight="1">
      <c r="B35" s="12"/>
      <c r="C35" s="34"/>
      <c r="E35" s="34"/>
      <c r="F35" s="34"/>
      <c r="G35" s="34"/>
      <c r="H35" s="47"/>
    </row>
    <row r="36" spans="2:13" ht="15" customHeight="1">
      <c r="B36" s="18" t="s">
        <v>7</v>
      </c>
      <c r="C36" s="127"/>
      <c r="D36" s="128"/>
      <c r="E36" s="128"/>
      <c r="F36" s="128"/>
      <c r="G36" s="128"/>
      <c r="H36" s="129"/>
      <c r="I36" s="19"/>
    </row>
    <row r="37" spans="2:13" ht="15" customHeight="1">
      <c r="B37" s="12" t="s">
        <v>12</v>
      </c>
      <c r="C37" s="127"/>
      <c r="D37" s="128"/>
      <c r="E37" s="128"/>
      <c r="F37" s="128"/>
      <c r="G37" s="128"/>
      <c r="H37" s="129"/>
      <c r="I37" s="19"/>
    </row>
    <row r="38" spans="2:13" ht="15" customHeight="1">
      <c r="B38" s="21" t="s">
        <v>20</v>
      </c>
      <c r="C38" s="127"/>
      <c r="D38" s="128"/>
      <c r="E38" s="128"/>
      <c r="F38" s="128"/>
      <c r="G38" s="128"/>
      <c r="H38" s="129"/>
      <c r="I38" s="19"/>
    </row>
    <row r="39" spans="2:13" ht="15" customHeight="1">
      <c r="B39" s="21" t="s">
        <v>21</v>
      </c>
      <c r="C39" s="127"/>
      <c r="D39" s="128"/>
      <c r="E39" s="128"/>
      <c r="F39" s="128"/>
      <c r="G39" s="128"/>
      <c r="H39" s="129"/>
      <c r="I39" s="19"/>
    </row>
    <row r="40" spans="2:13" ht="15" customHeight="1">
      <c r="B40" s="36"/>
      <c r="C40" s="23"/>
      <c r="D40" s="23"/>
      <c r="E40" s="23"/>
      <c r="F40" s="23"/>
      <c r="G40" s="23"/>
      <c r="H40" s="32"/>
    </row>
    <row r="42" spans="2:13" ht="15" customHeight="1">
      <c r="B42" s="37"/>
      <c r="C42" s="28"/>
      <c r="D42" s="28"/>
      <c r="E42" s="28"/>
      <c r="F42" s="28"/>
      <c r="G42" s="28"/>
      <c r="H42" s="33"/>
    </row>
    <row r="43" spans="2:13" ht="15" customHeight="1">
      <c r="B43" s="13" t="s">
        <v>22</v>
      </c>
      <c r="C43" s="53"/>
      <c r="H43" s="35"/>
    </row>
    <row r="44" spans="2:13" ht="15" customHeight="1">
      <c r="B44" s="36"/>
      <c r="C44" s="23"/>
      <c r="D44" s="23"/>
      <c r="E44" s="23"/>
      <c r="F44" s="23"/>
      <c r="G44" s="23"/>
      <c r="H44" s="32"/>
    </row>
    <row r="45" spans="2:13" ht="15" customHeight="1" thickBot="1"/>
    <row r="46" spans="2:13" ht="30.2" customHeight="1" thickBot="1">
      <c r="B46" s="133" t="s">
        <v>16</v>
      </c>
      <c r="C46" s="134"/>
      <c r="D46" s="134"/>
      <c r="E46" s="134"/>
      <c r="F46" s="134"/>
      <c r="G46" s="134"/>
      <c r="H46" s="135"/>
    </row>
  </sheetData>
  <sheetProtection selectLockedCells="1"/>
  <mergeCells count="18">
    <mergeCell ref="C37:H37"/>
    <mergeCell ref="C38:H38"/>
    <mergeCell ref="C39:H39"/>
    <mergeCell ref="B2:H2"/>
    <mergeCell ref="B46:H46"/>
    <mergeCell ref="C5:H5"/>
    <mergeCell ref="C7:H7"/>
    <mergeCell ref="C11:H11"/>
    <mergeCell ref="C12:H12"/>
    <mergeCell ref="C26:H26"/>
    <mergeCell ref="C27:H27"/>
    <mergeCell ref="C28:H28"/>
    <mergeCell ref="C29:H29"/>
    <mergeCell ref="C31:H31"/>
    <mergeCell ref="C32:H32"/>
    <mergeCell ref="C33:H33"/>
    <mergeCell ref="C34:H34"/>
    <mergeCell ref="C36:H36"/>
  </mergeCells>
  <conditionalFormatting sqref="B2">
    <cfRule type="expression" dxfId="61" priority="1">
      <formula>$J$2="OK"</formula>
    </cfRule>
    <cfRule type="expression" dxfId="60" priority="2">
      <formula>$J$2="NOK"</formula>
    </cfRule>
  </conditionalFormatting>
  <dataValidations count="4">
    <dataValidation type="list" allowBlank="1" showInputMessage="1" showErrorMessage="1" sqref="D18 D20 D22">
      <formula1>"Oui,Non"</formula1>
    </dataValidation>
    <dataValidation type="whole" allowBlank="1" showInputMessage="1" showErrorMessage="1" sqref="C14:H14">
      <formula1>0</formula1>
      <formula2>9</formula2>
    </dataValidation>
    <dataValidation type="list" allowBlank="1" showInputMessage="1" showErrorMessage="1" sqref="C43 H43">
      <formula1>"Oui, Non"</formula1>
    </dataValidation>
    <dataValidation type="list" allowBlank="1" showInputMessage="1" showErrorMessage="1" sqref="C9">
      <formula1>"PA,PH"</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1"/>
  <sheetViews>
    <sheetView showGridLines="0" topLeftCell="A19" zoomScale="84" zoomScaleNormal="84" workbookViewId="0">
      <selection activeCell="C6" sqref="C6"/>
    </sheetView>
  </sheetViews>
  <sheetFormatPr defaultColWidth="11.42578125" defaultRowHeight="15" customHeight="1"/>
  <cols>
    <col min="1" max="1" width="2.85546875" style="1" customWidth="1"/>
    <col min="2" max="2" width="8.5703125" style="1" customWidth="1"/>
    <col min="3" max="3" width="40.140625" style="1" customWidth="1"/>
    <col min="4"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9" customFormat="1" ht="60" customHeight="1" thickBot="1">
      <c r="B2" s="161" t="s">
        <v>123</v>
      </c>
      <c r="C2" s="162"/>
      <c r="D2" s="162"/>
      <c r="E2" s="162"/>
      <c r="F2" s="162"/>
      <c r="G2" s="162"/>
      <c r="H2" s="162"/>
      <c r="I2" s="162"/>
      <c r="J2" s="162"/>
      <c r="K2" s="162"/>
      <c r="L2" s="162"/>
      <c r="M2" s="162"/>
      <c r="N2" s="162"/>
      <c r="O2" s="162"/>
      <c r="P2" s="162"/>
      <c r="Q2" s="162"/>
      <c r="R2" s="163"/>
      <c r="T2" s="54" t="str">
        <f>IF(AND(E66&lt;&gt;"",E69&lt;&gt;""),"OK","NOK")</f>
        <v>NOK</v>
      </c>
    </row>
    <row r="3" spans="2:20" ht="15" customHeight="1" thickBot="1"/>
    <row r="4" spans="2:20">
      <c r="B4" s="164" t="s">
        <v>68</v>
      </c>
      <c r="C4" s="165"/>
      <c r="D4" s="165"/>
      <c r="E4" s="165"/>
      <c r="F4" s="165"/>
      <c r="G4" s="165"/>
      <c r="H4" s="165"/>
      <c r="I4" s="165"/>
      <c r="J4" s="165"/>
      <c r="K4" s="165"/>
      <c r="L4" s="165"/>
      <c r="M4" s="165"/>
      <c r="N4" s="165"/>
      <c r="O4" s="165"/>
      <c r="P4" s="165"/>
      <c r="Q4" s="165"/>
      <c r="R4" s="166"/>
    </row>
    <row r="5" spans="2:20" ht="17.25" customHeight="1" thickBot="1">
      <c r="B5" s="167" t="s">
        <v>169</v>
      </c>
      <c r="C5" s="168"/>
      <c r="D5" s="168"/>
      <c r="E5" s="168"/>
      <c r="F5" s="168"/>
      <c r="G5" s="168"/>
      <c r="H5" s="168"/>
      <c r="I5" s="168"/>
      <c r="J5" s="168"/>
      <c r="K5" s="168"/>
      <c r="L5" s="168"/>
      <c r="M5" s="168"/>
      <c r="N5" s="168"/>
      <c r="O5" s="168"/>
      <c r="P5" s="168"/>
      <c r="Q5" s="168"/>
      <c r="R5" s="169"/>
    </row>
    <row r="7" spans="2:20" ht="15" customHeight="1">
      <c r="B7" s="6" t="s">
        <v>14</v>
      </c>
      <c r="C7" s="49"/>
      <c r="D7" s="170">
        <f>+'F1'!C7</f>
        <v>0</v>
      </c>
      <c r="E7" s="171"/>
      <c r="F7" s="171"/>
      <c r="G7" s="171"/>
      <c r="H7" s="171"/>
      <c r="I7" s="171"/>
      <c r="J7" s="171"/>
      <c r="K7" s="171"/>
      <c r="L7" s="171"/>
      <c r="M7" s="171"/>
      <c r="N7" s="172"/>
    </row>
    <row r="8" spans="2:20" ht="15" customHeight="1">
      <c r="B8" s="173" t="s">
        <v>69</v>
      </c>
      <c r="C8" s="174"/>
      <c r="D8" s="48" t="str">
        <f>+'F1'!C18</f>
        <v>SAS</v>
      </c>
      <c r="E8" s="72"/>
      <c r="F8" s="72"/>
      <c r="G8" s="72"/>
      <c r="H8" s="72"/>
      <c r="I8" s="72"/>
      <c r="J8" s="72"/>
      <c r="K8" s="72"/>
      <c r="L8" s="72"/>
      <c r="M8" s="72"/>
      <c r="N8" s="73"/>
    </row>
    <row r="9" spans="2:20" ht="15" customHeight="1">
      <c r="B9" s="58"/>
      <c r="D9" s="59"/>
      <c r="E9" s="59"/>
      <c r="F9" s="59"/>
      <c r="G9" s="59"/>
      <c r="H9" s="59"/>
      <c r="I9" s="59"/>
    </row>
    <row r="11" spans="2:20" ht="15" customHeight="1">
      <c r="D11" s="74">
        <v>1</v>
      </c>
      <c r="E11" s="74" t="s">
        <v>70</v>
      </c>
      <c r="F11" s="74" t="s">
        <v>71</v>
      </c>
      <c r="G11" s="74" t="s">
        <v>72</v>
      </c>
      <c r="H11" s="74" t="s">
        <v>73</v>
      </c>
      <c r="I11" s="74" t="s">
        <v>118</v>
      </c>
      <c r="J11" s="74" t="s">
        <v>119</v>
      </c>
      <c r="K11" s="74">
        <v>2</v>
      </c>
      <c r="N11" s="74">
        <v>3</v>
      </c>
      <c r="P11" s="74">
        <v>4</v>
      </c>
      <c r="R11" s="74" t="s">
        <v>74</v>
      </c>
    </row>
    <row r="12" spans="2:20" s="9" customFormat="1" ht="30.2" customHeight="1">
      <c r="B12" s="1"/>
      <c r="C12" s="1"/>
      <c r="D12" s="155" t="s">
        <v>67</v>
      </c>
      <c r="E12" s="155" t="s">
        <v>120</v>
      </c>
      <c r="F12" s="155" t="s">
        <v>121</v>
      </c>
      <c r="G12" s="155" t="s">
        <v>75</v>
      </c>
      <c r="H12" s="155" t="s">
        <v>76</v>
      </c>
      <c r="I12" s="155" t="s">
        <v>77</v>
      </c>
      <c r="J12" s="155" t="s">
        <v>78</v>
      </c>
      <c r="K12" s="151" t="s">
        <v>79</v>
      </c>
      <c r="L12" s="152" t="s">
        <v>66</v>
      </c>
      <c r="N12" s="155" t="s">
        <v>80</v>
      </c>
      <c r="P12" s="158" t="s">
        <v>81</v>
      </c>
      <c r="R12" s="152" t="s">
        <v>82</v>
      </c>
    </row>
    <row r="13" spans="2:20" s="9" customFormat="1" ht="30.2" customHeight="1">
      <c r="B13" s="1"/>
      <c r="C13" s="1"/>
      <c r="D13" s="156"/>
      <c r="E13" s="156"/>
      <c r="F13" s="156"/>
      <c r="G13" s="156"/>
      <c r="H13" s="156"/>
      <c r="I13" s="156"/>
      <c r="J13" s="156"/>
      <c r="K13" s="151"/>
      <c r="L13" s="153"/>
      <c r="N13" s="156"/>
      <c r="P13" s="159"/>
      <c r="R13" s="153"/>
    </row>
    <row r="14" spans="2:20" s="9" customFormat="1" ht="30.2" customHeight="1">
      <c r="B14" s="1"/>
      <c r="C14" s="1"/>
      <c r="D14" s="157"/>
      <c r="E14" s="157"/>
      <c r="F14" s="157"/>
      <c r="G14" s="157"/>
      <c r="H14" s="157"/>
      <c r="I14" s="157"/>
      <c r="J14" s="157"/>
      <c r="K14" s="151"/>
      <c r="L14" s="154"/>
      <c r="N14" s="157"/>
      <c r="P14" s="160"/>
      <c r="R14" s="154"/>
    </row>
    <row r="15" spans="2:20" ht="15" customHeight="1">
      <c r="B15" s="2" t="s">
        <v>15</v>
      </c>
      <c r="C15" s="3"/>
      <c r="D15" s="56"/>
      <c r="E15" s="56"/>
      <c r="F15" s="56"/>
      <c r="G15" s="56"/>
      <c r="H15" s="56"/>
      <c r="I15" s="56"/>
      <c r="J15" s="56"/>
      <c r="K15" s="75"/>
      <c r="L15" s="76"/>
      <c r="N15" s="64"/>
      <c r="P15" s="65"/>
      <c r="R15" s="64"/>
    </row>
    <row r="16" spans="2:20" ht="15" customHeight="1">
      <c r="B16" s="2"/>
      <c r="C16" s="10" t="s">
        <v>0</v>
      </c>
      <c r="D16" s="56"/>
      <c r="E16" s="56"/>
      <c r="F16" s="56"/>
      <c r="G16" s="56"/>
      <c r="H16" s="56"/>
      <c r="I16" s="56"/>
      <c r="J16" s="56"/>
      <c r="K16" s="75"/>
      <c r="L16" s="76"/>
      <c r="N16" s="64"/>
      <c r="P16" s="65"/>
      <c r="R16" s="64"/>
    </row>
    <row r="17" spans="2:18" ht="15" customHeight="1">
      <c r="B17" s="60"/>
      <c r="C17" s="1" t="s">
        <v>31</v>
      </c>
      <c r="D17" s="61"/>
      <c r="E17" s="61"/>
      <c r="F17" s="61"/>
      <c r="G17" s="61"/>
      <c r="H17" s="61"/>
      <c r="I17" s="61"/>
      <c r="J17" s="61"/>
      <c r="K17" s="61"/>
      <c r="L17" s="77" t="str">
        <f>IF(D17=0,"OK",IF(AND(D17&gt;0,K17&lt;&gt;"",K17=INT(K17),INT(K17)&gt;=D17),"OK","erreur"))</f>
        <v>OK</v>
      </c>
      <c r="N17" s="61"/>
      <c r="P17" s="66" t="str">
        <f>IF(D17="",IF(N17="","OK","erreur"),IF(N17&lt;&gt;"","OK","erreur"))</f>
        <v>OK</v>
      </c>
      <c r="R17" s="70">
        <f t="shared" ref="R17:R30" si="0">IFERROR(+N17*R$61/N$61,0)</f>
        <v>0</v>
      </c>
    </row>
    <row r="18" spans="2:18" ht="15" customHeight="1">
      <c r="B18" s="4" t="s">
        <v>83</v>
      </c>
      <c r="C18" s="1" t="s">
        <v>32</v>
      </c>
      <c r="D18" s="61"/>
      <c r="E18" s="61"/>
      <c r="F18" s="61"/>
      <c r="G18" s="61"/>
      <c r="H18" s="61"/>
      <c r="I18" s="61"/>
      <c r="J18" s="61"/>
      <c r="K18" s="61"/>
      <c r="L18" s="77" t="str">
        <f t="shared" ref="L18:L30" si="1">IF(D18=0,"OK",IF(AND(D18&gt;0,K18&lt;&gt;"",K18=INT(K18),INT(K18)&gt;=D18),"OK","erreur"))</f>
        <v>OK</v>
      </c>
      <c r="N18" s="61"/>
      <c r="P18" s="66" t="str">
        <f t="shared" ref="P18:P30" si="2">IF(D18="",IF(N18="","OK","erreur"),IF(N18&lt;&gt;"","OK","erreur"))</f>
        <v>OK</v>
      </c>
      <c r="R18" s="70">
        <f t="shared" si="0"/>
        <v>0</v>
      </c>
    </row>
    <row r="19" spans="2:18" ht="15" customHeight="1">
      <c r="B19" s="4" t="s">
        <v>83</v>
      </c>
      <c r="C19" s="1" t="s">
        <v>33</v>
      </c>
      <c r="D19" s="61"/>
      <c r="E19" s="61"/>
      <c r="F19" s="61"/>
      <c r="G19" s="61"/>
      <c r="H19" s="61"/>
      <c r="I19" s="61"/>
      <c r="J19" s="61"/>
      <c r="K19" s="61"/>
      <c r="L19" s="77" t="str">
        <f t="shared" si="1"/>
        <v>OK</v>
      </c>
      <c r="N19" s="61"/>
      <c r="P19" s="66" t="str">
        <f t="shared" si="2"/>
        <v>OK</v>
      </c>
      <c r="R19" s="70">
        <f t="shared" si="0"/>
        <v>0</v>
      </c>
    </row>
    <row r="20" spans="2:18" ht="15" customHeight="1">
      <c r="B20" s="4" t="s">
        <v>83</v>
      </c>
      <c r="C20" s="1" t="s">
        <v>34</v>
      </c>
      <c r="D20" s="61"/>
      <c r="E20" s="61"/>
      <c r="F20" s="61"/>
      <c r="G20" s="61"/>
      <c r="H20" s="61"/>
      <c r="I20" s="61"/>
      <c r="J20" s="61"/>
      <c r="K20" s="61"/>
      <c r="L20" s="77" t="str">
        <f t="shared" si="1"/>
        <v>OK</v>
      </c>
      <c r="N20" s="61"/>
      <c r="P20" s="66" t="str">
        <f t="shared" si="2"/>
        <v>OK</v>
      </c>
      <c r="R20" s="70">
        <f t="shared" si="0"/>
        <v>0</v>
      </c>
    </row>
    <row r="21" spans="2:18" ht="15" customHeight="1">
      <c r="B21" s="4" t="s">
        <v>83</v>
      </c>
      <c r="C21" s="1" t="s">
        <v>35</v>
      </c>
      <c r="D21" s="61"/>
      <c r="E21" s="61"/>
      <c r="F21" s="61"/>
      <c r="G21" s="61"/>
      <c r="H21" s="61"/>
      <c r="I21" s="61"/>
      <c r="J21" s="61"/>
      <c r="K21" s="61"/>
      <c r="L21" s="77" t="str">
        <f t="shared" si="1"/>
        <v>OK</v>
      </c>
      <c r="N21" s="61"/>
      <c r="P21" s="66" t="str">
        <f t="shared" si="2"/>
        <v>OK</v>
      </c>
      <c r="R21" s="70">
        <f t="shared" si="0"/>
        <v>0</v>
      </c>
    </row>
    <row r="22" spans="2:18" ht="15" customHeight="1">
      <c r="B22" s="4" t="s">
        <v>83</v>
      </c>
      <c r="C22" s="1" t="s">
        <v>36</v>
      </c>
      <c r="D22" s="61"/>
      <c r="E22" s="61"/>
      <c r="F22" s="61"/>
      <c r="G22" s="61"/>
      <c r="H22" s="61"/>
      <c r="I22" s="61"/>
      <c r="J22" s="61"/>
      <c r="K22" s="61"/>
      <c r="L22" s="77" t="str">
        <f t="shared" si="1"/>
        <v>OK</v>
      </c>
      <c r="N22" s="61"/>
      <c r="P22" s="66" t="str">
        <f t="shared" si="2"/>
        <v>OK</v>
      </c>
      <c r="R22" s="70">
        <f t="shared" si="0"/>
        <v>0</v>
      </c>
    </row>
    <row r="23" spans="2:18" ht="15" customHeight="1">
      <c r="B23" s="4" t="s">
        <v>83</v>
      </c>
      <c r="C23" s="1" t="s">
        <v>37</v>
      </c>
      <c r="D23" s="61"/>
      <c r="E23" s="61"/>
      <c r="F23" s="61"/>
      <c r="G23" s="61"/>
      <c r="H23" s="61"/>
      <c r="I23" s="61"/>
      <c r="J23" s="61"/>
      <c r="K23" s="61"/>
      <c r="L23" s="77" t="str">
        <f t="shared" si="1"/>
        <v>OK</v>
      </c>
      <c r="N23" s="61"/>
      <c r="P23" s="66" t="str">
        <f t="shared" si="2"/>
        <v>OK</v>
      </c>
      <c r="R23" s="70">
        <f t="shared" si="0"/>
        <v>0</v>
      </c>
    </row>
    <row r="24" spans="2:18" ht="15" customHeight="1">
      <c r="B24" s="4" t="s">
        <v>83</v>
      </c>
      <c r="C24" s="1" t="s">
        <v>38</v>
      </c>
      <c r="D24" s="61"/>
      <c r="E24" s="61"/>
      <c r="F24" s="61"/>
      <c r="G24" s="61"/>
      <c r="H24" s="61"/>
      <c r="I24" s="61"/>
      <c r="J24" s="61"/>
      <c r="K24" s="61"/>
      <c r="L24" s="77" t="str">
        <f t="shared" si="1"/>
        <v>OK</v>
      </c>
      <c r="N24" s="61"/>
      <c r="P24" s="66" t="str">
        <f t="shared" si="2"/>
        <v>OK</v>
      </c>
      <c r="R24" s="70">
        <f t="shared" si="0"/>
        <v>0</v>
      </c>
    </row>
    <row r="25" spans="2:18" ht="15" customHeight="1">
      <c r="B25" s="4" t="s">
        <v>83</v>
      </c>
      <c r="C25" s="1" t="s">
        <v>39</v>
      </c>
      <c r="D25" s="61"/>
      <c r="E25" s="61"/>
      <c r="F25" s="61"/>
      <c r="G25" s="61"/>
      <c r="H25" s="61"/>
      <c r="I25" s="61"/>
      <c r="J25" s="61"/>
      <c r="K25" s="61"/>
      <c r="L25" s="77" t="str">
        <f t="shared" si="1"/>
        <v>OK</v>
      </c>
      <c r="N25" s="61"/>
      <c r="P25" s="66" t="str">
        <f t="shared" si="2"/>
        <v>OK</v>
      </c>
      <c r="R25" s="70">
        <f t="shared" si="0"/>
        <v>0</v>
      </c>
    </row>
    <row r="26" spans="2:18" ht="15" customHeight="1">
      <c r="B26" s="4" t="s">
        <v>83</v>
      </c>
      <c r="C26" s="1" t="s">
        <v>115</v>
      </c>
      <c r="D26" s="61"/>
      <c r="E26" s="61"/>
      <c r="F26" s="61"/>
      <c r="G26" s="61"/>
      <c r="H26" s="61"/>
      <c r="I26" s="61"/>
      <c r="J26" s="61"/>
      <c r="K26" s="61"/>
      <c r="L26" s="77" t="str">
        <f t="shared" ref="L26" si="3">IF(D26=0,"OK",IF(AND(D26&gt;0,K26&lt;&gt;"",K26=INT(K26),INT(K26)&gt;=D26),"OK","erreur"))</f>
        <v>OK</v>
      </c>
      <c r="N26" s="61"/>
      <c r="P26" s="66" t="str">
        <f t="shared" ref="P26" si="4">IF(D26="",IF(N26="","OK","erreur"),IF(N26&lt;&gt;"","OK","erreur"))</f>
        <v>OK</v>
      </c>
      <c r="R26" s="70">
        <f t="shared" si="0"/>
        <v>0</v>
      </c>
    </row>
    <row r="27" spans="2:18" ht="15" customHeight="1">
      <c r="B27" s="4" t="s">
        <v>84</v>
      </c>
      <c r="C27" s="1" t="s">
        <v>40</v>
      </c>
      <c r="D27" s="61"/>
      <c r="E27" s="61"/>
      <c r="F27" s="61"/>
      <c r="G27" s="61"/>
      <c r="H27" s="61"/>
      <c r="I27" s="61"/>
      <c r="J27" s="61"/>
      <c r="K27" s="61"/>
      <c r="L27" s="77" t="str">
        <f t="shared" si="1"/>
        <v>OK</v>
      </c>
      <c r="N27" s="61"/>
      <c r="P27" s="66" t="str">
        <f t="shared" si="2"/>
        <v>OK</v>
      </c>
      <c r="R27" s="70">
        <f t="shared" si="0"/>
        <v>0</v>
      </c>
    </row>
    <row r="28" spans="2:18" ht="15" customHeight="1">
      <c r="B28" s="4" t="s">
        <v>84</v>
      </c>
      <c r="C28" s="1" t="s">
        <v>41</v>
      </c>
      <c r="D28" s="61"/>
      <c r="E28" s="61"/>
      <c r="F28" s="61"/>
      <c r="G28" s="61"/>
      <c r="H28" s="61"/>
      <c r="I28" s="61"/>
      <c r="J28" s="61"/>
      <c r="K28" s="61"/>
      <c r="L28" s="77" t="str">
        <f t="shared" si="1"/>
        <v>OK</v>
      </c>
      <c r="N28" s="61"/>
      <c r="P28" s="66" t="str">
        <f t="shared" si="2"/>
        <v>OK</v>
      </c>
      <c r="R28" s="70">
        <f t="shared" si="0"/>
        <v>0</v>
      </c>
    </row>
    <row r="29" spans="2:18" ht="15" customHeight="1">
      <c r="B29" s="4" t="s">
        <v>29</v>
      </c>
      <c r="C29" s="1" t="s">
        <v>42</v>
      </c>
      <c r="D29" s="61"/>
      <c r="E29" s="61"/>
      <c r="F29" s="61"/>
      <c r="G29" s="61"/>
      <c r="H29" s="61"/>
      <c r="I29" s="61"/>
      <c r="J29" s="61"/>
      <c r="K29" s="61"/>
      <c r="L29" s="77" t="str">
        <f t="shared" si="1"/>
        <v>OK</v>
      </c>
      <c r="N29" s="61"/>
      <c r="P29" s="66" t="str">
        <f t="shared" si="2"/>
        <v>OK</v>
      </c>
      <c r="R29" s="70">
        <f t="shared" si="0"/>
        <v>0</v>
      </c>
    </row>
    <row r="30" spans="2:18" ht="15" customHeight="1">
      <c r="B30" s="4" t="s">
        <v>85</v>
      </c>
      <c r="C30" s="1" t="s">
        <v>43</v>
      </c>
      <c r="D30" s="61"/>
      <c r="E30" s="61"/>
      <c r="F30" s="61"/>
      <c r="G30" s="61"/>
      <c r="H30" s="61"/>
      <c r="I30" s="61"/>
      <c r="J30" s="61"/>
      <c r="K30" s="61"/>
      <c r="L30" s="77" t="str">
        <f t="shared" si="1"/>
        <v>OK</v>
      </c>
      <c r="N30" s="61"/>
      <c r="P30" s="66" t="str">
        <f t="shared" si="2"/>
        <v>OK</v>
      </c>
      <c r="R30" s="70">
        <f t="shared" si="0"/>
        <v>0</v>
      </c>
    </row>
    <row r="31" spans="2:18" ht="15" customHeight="1">
      <c r="B31" s="2"/>
      <c r="C31" s="10" t="s">
        <v>1</v>
      </c>
      <c r="D31" s="57"/>
      <c r="E31" s="57"/>
      <c r="F31" s="57"/>
      <c r="G31" s="57"/>
      <c r="H31" s="57"/>
      <c r="I31" s="57"/>
      <c r="J31" s="57"/>
      <c r="K31" s="78"/>
      <c r="L31" s="79"/>
      <c r="N31" s="80"/>
      <c r="P31" s="68"/>
      <c r="R31" s="69"/>
    </row>
    <row r="32" spans="2:18" ht="15" customHeight="1">
      <c r="B32" s="4" t="s">
        <v>86</v>
      </c>
      <c r="C32" s="1" t="s">
        <v>44</v>
      </c>
      <c r="D32" s="61"/>
      <c r="E32" s="61"/>
      <c r="F32" s="61"/>
      <c r="G32" s="61"/>
      <c r="H32" s="61"/>
      <c r="I32" s="61"/>
      <c r="J32" s="61"/>
      <c r="K32" s="61"/>
      <c r="L32" s="77" t="str">
        <f t="shared" ref="L32:L37" si="5">IF(D32=0,"OK",IF(AND(D32&gt;0,K32&lt;&gt;"",K32=INT(K32),INT(K32)&gt;=D32),"OK","erreur"))</f>
        <v>OK</v>
      </c>
      <c r="N32" s="61"/>
      <c r="P32" s="66" t="str">
        <f t="shared" ref="P32:P37" si="6">IF(D32="",IF(N32="","OK","erreur"),IF(N32&lt;&gt;"","OK","erreur"))</f>
        <v>OK</v>
      </c>
      <c r="R32" s="70">
        <f t="shared" ref="R32:R37" si="7">IFERROR(+N32*R$61/N$61,0)</f>
        <v>0</v>
      </c>
    </row>
    <row r="33" spans="2:18" ht="15" customHeight="1">
      <c r="B33" s="4" t="s">
        <v>30</v>
      </c>
      <c r="C33" s="1" t="s">
        <v>45</v>
      </c>
      <c r="D33" s="61"/>
      <c r="E33" s="61"/>
      <c r="F33" s="61"/>
      <c r="G33" s="61"/>
      <c r="H33" s="61"/>
      <c r="I33" s="61"/>
      <c r="J33" s="61"/>
      <c r="K33" s="61"/>
      <c r="L33" s="77" t="str">
        <f t="shared" si="5"/>
        <v>OK</v>
      </c>
      <c r="N33" s="61"/>
      <c r="P33" s="66" t="str">
        <f t="shared" si="6"/>
        <v>OK</v>
      </c>
      <c r="R33" s="70">
        <f t="shared" si="7"/>
        <v>0</v>
      </c>
    </row>
    <row r="34" spans="2:18" ht="15" customHeight="1">
      <c r="B34" s="4" t="s">
        <v>87</v>
      </c>
      <c r="C34" s="1" t="s">
        <v>46</v>
      </c>
      <c r="D34" s="61"/>
      <c r="E34" s="61"/>
      <c r="F34" s="61"/>
      <c r="G34" s="61"/>
      <c r="H34" s="61"/>
      <c r="I34" s="61"/>
      <c r="J34" s="61"/>
      <c r="K34" s="61"/>
      <c r="L34" s="77" t="str">
        <f t="shared" si="5"/>
        <v>OK</v>
      </c>
      <c r="N34" s="61"/>
      <c r="P34" s="66" t="str">
        <f t="shared" si="6"/>
        <v>OK</v>
      </c>
      <c r="R34" s="70">
        <f t="shared" si="7"/>
        <v>0</v>
      </c>
    </row>
    <row r="35" spans="2:18" ht="15" customHeight="1">
      <c r="B35" s="4" t="s">
        <v>28</v>
      </c>
      <c r="C35" s="1" t="s">
        <v>47</v>
      </c>
      <c r="D35" s="61"/>
      <c r="E35" s="61"/>
      <c r="F35" s="61"/>
      <c r="G35" s="61"/>
      <c r="H35" s="61"/>
      <c r="I35" s="61"/>
      <c r="J35" s="61"/>
      <c r="K35" s="61"/>
      <c r="L35" s="77" t="str">
        <f t="shared" si="5"/>
        <v>OK</v>
      </c>
      <c r="N35" s="61"/>
      <c r="P35" s="66" t="str">
        <f t="shared" si="6"/>
        <v>OK</v>
      </c>
      <c r="R35" s="70">
        <f t="shared" si="7"/>
        <v>0</v>
      </c>
    </row>
    <row r="36" spans="2:18" ht="15" customHeight="1">
      <c r="B36" s="4" t="s">
        <v>88</v>
      </c>
      <c r="C36" s="1" t="s">
        <v>48</v>
      </c>
      <c r="D36" s="61"/>
      <c r="E36" s="61"/>
      <c r="F36" s="61"/>
      <c r="G36" s="61"/>
      <c r="H36" s="61"/>
      <c r="I36" s="61"/>
      <c r="J36" s="61"/>
      <c r="K36" s="61"/>
      <c r="L36" s="77" t="str">
        <f t="shared" si="5"/>
        <v>OK</v>
      </c>
      <c r="N36" s="61"/>
      <c r="P36" s="66" t="str">
        <f t="shared" si="6"/>
        <v>OK</v>
      </c>
      <c r="R36" s="70">
        <f t="shared" si="7"/>
        <v>0</v>
      </c>
    </row>
    <row r="37" spans="2:18" ht="15" customHeight="1">
      <c r="B37" s="4" t="s">
        <v>89</v>
      </c>
      <c r="C37" s="1" t="s">
        <v>116</v>
      </c>
      <c r="D37" s="61"/>
      <c r="E37" s="61"/>
      <c r="F37" s="61"/>
      <c r="G37" s="61"/>
      <c r="H37" s="61"/>
      <c r="I37" s="61"/>
      <c r="J37" s="61"/>
      <c r="K37" s="61"/>
      <c r="L37" s="77" t="str">
        <f t="shared" si="5"/>
        <v>OK</v>
      </c>
      <c r="N37" s="61"/>
      <c r="P37" s="66" t="str">
        <f t="shared" si="6"/>
        <v>OK</v>
      </c>
      <c r="R37" s="70">
        <f t="shared" si="7"/>
        <v>0</v>
      </c>
    </row>
    <row r="38" spans="2:18" ht="15" customHeight="1">
      <c r="B38" s="2"/>
      <c r="C38" s="10" t="s">
        <v>2</v>
      </c>
      <c r="D38" s="57"/>
      <c r="E38" s="57"/>
      <c r="F38" s="57"/>
      <c r="G38" s="57"/>
      <c r="H38" s="57"/>
      <c r="I38" s="57"/>
      <c r="J38" s="57"/>
      <c r="K38" s="78"/>
      <c r="L38" s="79"/>
      <c r="N38" s="80"/>
      <c r="P38" s="68"/>
      <c r="R38" s="69"/>
    </row>
    <row r="39" spans="2:18" ht="15" customHeight="1">
      <c r="B39" s="4" t="s">
        <v>27</v>
      </c>
      <c r="C39" s="1" t="s">
        <v>50</v>
      </c>
      <c r="D39" s="61"/>
      <c r="E39" s="61"/>
      <c r="F39" s="61"/>
      <c r="G39" s="61"/>
      <c r="H39" s="61"/>
      <c r="I39" s="61"/>
      <c r="J39" s="61"/>
      <c r="K39" s="61"/>
      <c r="L39" s="77" t="str">
        <f t="shared" ref="L39:L43" si="8">IF(D39=0,"OK",IF(AND(D39&gt;0,K39&lt;&gt;"",K39=INT(K39),INT(K39)&gt;=D39),"OK","erreur"))</f>
        <v>OK</v>
      </c>
      <c r="N39" s="61"/>
      <c r="P39" s="66" t="str">
        <f>IF(D39="",IF(N39="","OK","erreur"),IF(N39&lt;&gt;"","OK","erreur"))</f>
        <v>OK</v>
      </c>
      <c r="R39" s="70">
        <f>IFERROR(+N39*R$61/N$61,0)</f>
        <v>0</v>
      </c>
    </row>
    <row r="40" spans="2:18" ht="15" customHeight="1">
      <c r="B40" s="4" t="s">
        <v>27</v>
      </c>
      <c r="C40" s="1" t="s">
        <v>51</v>
      </c>
      <c r="D40" s="61"/>
      <c r="E40" s="61"/>
      <c r="F40" s="61"/>
      <c r="G40" s="61"/>
      <c r="H40" s="61"/>
      <c r="I40" s="61"/>
      <c r="J40" s="61"/>
      <c r="K40" s="61"/>
      <c r="L40" s="77" t="str">
        <f t="shared" si="8"/>
        <v>OK</v>
      </c>
      <c r="N40" s="61"/>
      <c r="P40" s="66" t="str">
        <f>IF(D40="",IF(N40="","OK","erreur"),IF(N40&lt;&gt;"","OK","erreur"))</f>
        <v>OK</v>
      </c>
      <c r="R40" s="70">
        <f>IFERROR(+N40*R$61/N$61,0)</f>
        <v>0</v>
      </c>
    </row>
    <row r="41" spans="2:18" ht="15" customHeight="1">
      <c r="B41" s="4" t="s">
        <v>26</v>
      </c>
      <c r="C41" s="1" t="s">
        <v>150</v>
      </c>
      <c r="D41" s="61"/>
      <c r="E41" s="61"/>
      <c r="F41" s="61"/>
      <c r="G41" s="61"/>
      <c r="H41" s="61"/>
      <c r="I41" s="61"/>
      <c r="J41" s="61"/>
      <c r="K41" s="61"/>
      <c r="L41" s="77" t="str">
        <f t="shared" si="8"/>
        <v>OK</v>
      </c>
      <c r="N41" s="61"/>
      <c r="P41" s="66" t="str">
        <f>IF(D41="",IF(N41="","OK","erreur"),IF(N41&lt;&gt;"","OK","erreur"))</f>
        <v>OK</v>
      </c>
      <c r="R41" s="70">
        <f>IFERROR(+N41*R$61/N$61,0)</f>
        <v>0</v>
      </c>
    </row>
    <row r="42" spans="2:18" ht="15" customHeight="1">
      <c r="B42" s="4" t="s">
        <v>89</v>
      </c>
      <c r="C42" s="1" t="s">
        <v>164</v>
      </c>
      <c r="D42" s="61"/>
      <c r="E42" s="61"/>
      <c r="F42" s="61"/>
      <c r="G42" s="61"/>
      <c r="H42" s="61"/>
      <c r="I42" s="61"/>
      <c r="J42" s="61"/>
      <c r="K42" s="61"/>
      <c r="L42" s="77" t="str">
        <f t="shared" si="8"/>
        <v>OK</v>
      </c>
      <c r="N42" s="61"/>
      <c r="P42" s="66" t="str">
        <f>IF(D42="",IF(N42="","OK","erreur"),IF(N42&lt;&gt;"","OK","erreur"))</f>
        <v>OK</v>
      </c>
      <c r="R42" s="70">
        <f>IFERROR(+N42*R$61/N$61,0)</f>
        <v>0</v>
      </c>
    </row>
    <row r="43" spans="2:18" ht="15" customHeight="1">
      <c r="B43" s="4" t="s">
        <v>89</v>
      </c>
      <c r="C43" s="1" t="s">
        <v>49</v>
      </c>
      <c r="D43" s="61"/>
      <c r="E43" s="61"/>
      <c r="F43" s="61"/>
      <c r="G43" s="61"/>
      <c r="H43" s="61"/>
      <c r="I43" s="61"/>
      <c r="J43" s="61"/>
      <c r="K43" s="61"/>
      <c r="L43" s="77" t="str">
        <f t="shared" si="8"/>
        <v>OK</v>
      </c>
      <c r="N43" s="61"/>
      <c r="P43" s="66" t="str">
        <f>IF(D43="",IF(N43="","OK","erreur"),IF(N43&lt;&gt;"","OK","erreur"))</f>
        <v>OK</v>
      </c>
      <c r="R43" s="70">
        <f>IFERROR(+N43*R$61/N$61,0)</f>
        <v>0</v>
      </c>
    </row>
    <row r="44" spans="2:18" ht="15" customHeight="1">
      <c r="B44" s="2" t="s">
        <v>52</v>
      </c>
      <c r="C44" s="3"/>
      <c r="D44" s="57"/>
      <c r="E44" s="57"/>
      <c r="F44" s="57"/>
      <c r="G44" s="57"/>
      <c r="H44" s="57"/>
      <c r="I44" s="57"/>
      <c r="J44" s="57"/>
      <c r="K44" s="78"/>
      <c r="L44" s="79"/>
      <c r="N44" s="81"/>
      <c r="P44" s="68"/>
      <c r="R44" s="69"/>
    </row>
    <row r="45" spans="2:18" ht="15" customHeight="1">
      <c r="B45" s="4" t="s">
        <v>90</v>
      </c>
      <c r="C45" s="1" t="s">
        <v>53</v>
      </c>
      <c r="D45" s="61"/>
      <c r="E45" s="61"/>
      <c r="F45" s="61"/>
      <c r="G45" s="61"/>
      <c r="H45" s="61"/>
      <c r="I45" s="61"/>
      <c r="J45" s="61"/>
      <c r="K45" s="61"/>
      <c r="L45" s="77" t="str">
        <f t="shared" ref="L45:L52" si="9">IF(D45=0,"OK",IF(AND(D45&gt;0,K45&lt;&gt;"",K45=INT(K45),INT(K45)&gt;=D45),"OK","erreur"))</f>
        <v>OK</v>
      </c>
      <c r="N45" s="61"/>
      <c r="P45" s="66" t="str">
        <f t="shared" ref="P45:P52" si="10">IF(D45="",IF(N45="","OK","erreur"),IF(N45&lt;&gt;"","OK","erreur"))</f>
        <v>OK</v>
      </c>
      <c r="R45" s="70">
        <f t="shared" ref="R45:R52" si="11">IFERROR(+N45*R$61/N$61,0)</f>
        <v>0</v>
      </c>
    </row>
    <row r="46" spans="2:18" ht="15" customHeight="1">
      <c r="B46" s="4" t="s">
        <v>30</v>
      </c>
      <c r="C46" s="1" t="s">
        <v>54</v>
      </c>
      <c r="D46" s="61"/>
      <c r="E46" s="61"/>
      <c r="F46" s="61"/>
      <c r="G46" s="61"/>
      <c r="H46" s="61"/>
      <c r="I46" s="61"/>
      <c r="J46" s="61"/>
      <c r="K46" s="61"/>
      <c r="L46" s="77" t="str">
        <f t="shared" si="9"/>
        <v>OK</v>
      </c>
      <c r="N46" s="61"/>
      <c r="P46" s="66" t="str">
        <f t="shared" si="10"/>
        <v>OK</v>
      </c>
      <c r="R46" s="70">
        <f t="shared" si="11"/>
        <v>0</v>
      </c>
    </row>
    <row r="47" spans="2:18" ht="15" customHeight="1">
      <c r="B47" s="4" t="s">
        <v>29</v>
      </c>
      <c r="C47" s="1" t="s">
        <v>55</v>
      </c>
      <c r="D47" s="61"/>
      <c r="E47" s="61"/>
      <c r="F47" s="61"/>
      <c r="G47" s="61"/>
      <c r="H47" s="61"/>
      <c r="I47" s="61"/>
      <c r="J47" s="61"/>
      <c r="K47" s="61"/>
      <c r="L47" s="77" t="str">
        <f t="shared" si="9"/>
        <v>OK</v>
      </c>
      <c r="N47" s="61"/>
      <c r="P47" s="66" t="str">
        <f t="shared" si="10"/>
        <v>OK</v>
      </c>
      <c r="R47" s="70">
        <f t="shared" si="11"/>
        <v>0</v>
      </c>
    </row>
    <row r="48" spans="2:18" ht="15" customHeight="1">
      <c r="B48" s="4" t="s">
        <v>91</v>
      </c>
      <c r="C48" s="1" t="s">
        <v>56</v>
      </c>
      <c r="D48" s="61"/>
      <c r="E48" s="61"/>
      <c r="F48" s="61"/>
      <c r="G48" s="61"/>
      <c r="H48" s="61"/>
      <c r="I48" s="61"/>
      <c r="J48" s="61"/>
      <c r="K48" s="61"/>
      <c r="L48" s="77" t="str">
        <f t="shared" si="9"/>
        <v>OK</v>
      </c>
      <c r="N48" s="61"/>
      <c r="P48" s="66" t="str">
        <f t="shared" si="10"/>
        <v>OK</v>
      </c>
      <c r="R48" s="70">
        <f t="shared" si="11"/>
        <v>0</v>
      </c>
    </row>
    <row r="49" spans="2:18" ht="15" customHeight="1">
      <c r="B49" s="4" t="s">
        <v>92</v>
      </c>
      <c r="C49" s="1" t="s">
        <v>57</v>
      </c>
      <c r="D49" s="61"/>
      <c r="E49" s="61"/>
      <c r="F49" s="61"/>
      <c r="G49" s="61"/>
      <c r="H49" s="61"/>
      <c r="I49" s="61"/>
      <c r="J49" s="61"/>
      <c r="K49" s="61"/>
      <c r="L49" s="77" t="str">
        <f t="shared" si="9"/>
        <v>OK</v>
      </c>
      <c r="N49" s="61"/>
      <c r="P49" s="66" t="str">
        <f t="shared" si="10"/>
        <v>OK</v>
      </c>
      <c r="R49" s="70">
        <f t="shared" si="11"/>
        <v>0</v>
      </c>
    </row>
    <row r="50" spans="2:18" ht="15" customHeight="1">
      <c r="B50" s="4" t="s">
        <v>93</v>
      </c>
      <c r="C50" s="1" t="s">
        <v>58</v>
      </c>
      <c r="D50" s="61"/>
      <c r="E50" s="61"/>
      <c r="F50" s="61"/>
      <c r="G50" s="61"/>
      <c r="H50" s="61"/>
      <c r="I50" s="61"/>
      <c r="J50" s="61"/>
      <c r="K50" s="61"/>
      <c r="L50" s="77" t="str">
        <f t="shared" si="9"/>
        <v>OK</v>
      </c>
      <c r="N50" s="61"/>
      <c r="P50" s="66" t="str">
        <f t="shared" si="10"/>
        <v>OK</v>
      </c>
      <c r="R50" s="70">
        <f t="shared" si="11"/>
        <v>0</v>
      </c>
    </row>
    <row r="51" spans="2:18" ht="15" customHeight="1">
      <c r="B51" s="4" t="s">
        <v>94</v>
      </c>
      <c r="C51" s="1" t="s">
        <v>59</v>
      </c>
      <c r="D51" s="61"/>
      <c r="E51" s="61"/>
      <c r="F51" s="61"/>
      <c r="G51" s="61"/>
      <c r="H51" s="61"/>
      <c r="I51" s="61"/>
      <c r="J51" s="61"/>
      <c r="K51" s="61"/>
      <c r="L51" s="77" t="str">
        <f t="shared" si="9"/>
        <v>OK</v>
      </c>
      <c r="N51" s="61"/>
      <c r="P51" s="66" t="str">
        <f t="shared" si="10"/>
        <v>OK</v>
      </c>
      <c r="R51" s="70">
        <f t="shared" si="11"/>
        <v>0</v>
      </c>
    </row>
    <row r="52" spans="2:18" ht="15" customHeight="1">
      <c r="B52" s="4" t="s">
        <v>95</v>
      </c>
      <c r="C52" s="1" t="s">
        <v>49</v>
      </c>
      <c r="D52" s="61"/>
      <c r="E52" s="61"/>
      <c r="F52" s="61"/>
      <c r="G52" s="61"/>
      <c r="H52" s="61"/>
      <c r="I52" s="61"/>
      <c r="J52" s="61"/>
      <c r="K52" s="61"/>
      <c r="L52" s="77" t="str">
        <f t="shared" si="9"/>
        <v>OK</v>
      </c>
      <c r="N52" s="61"/>
      <c r="P52" s="66" t="str">
        <f t="shared" si="10"/>
        <v>OK</v>
      </c>
      <c r="R52" s="70">
        <f t="shared" si="11"/>
        <v>0</v>
      </c>
    </row>
    <row r="53" spans="2:18" ht="15" customHeight="1">
      <c r="B53" s="2" t="s">
        <v>60</v>
      </c>
      <c r="C53" s="3"/>
      <c r="D53" s="57"/>
      <c r="E53" s="57"/>
      <c r="F53" s="57"/>
      <c r="G53" s="57"/>
      <c r="H53" s="57"/>
      <c r="I53" s="57"/>
      <c r="J53" s="57"/>
      <c r="K53" s="78"/>
      <c r="L53" s="79"/>
      <c r="N53" s="80"/>
      <c r="P53" s="68"/>
      <c r="R53" s="69"/>
    </row>
    <row r="54" spans="2:18" ht="15" customHeight="1">
      <c r="B54" s="4" t="s">
        <v>27</v>
      </c>
      <c r="C54" s="1" t="s">
        <v>50</v>
      </c>
      <c r="D54" s="61"/>
      <c r="E54" s="61"/>
      <c r="F54" s="61"/>
      <c r="G54" s="61"/>
      <c r="H54" s="61"/>
      <c r="I54" s="61"/>
      <c r="J54" s="61"/>
      <c r="K54" s="61"/>
      <c r="L54" s="77" t="str">
        <f t="shared" ref="L54:L59" si="12">IF(D54=0,"OK",IF(AND(D54&gt;0,K54&lt;&gt;"",K54=INT(K54),INT(K54)&gt;=D54),"OK","erreur"))</f>
        <v>OK</v>
      </c>
      <c r="N54" s="61"/>
      <c r="P54" s="66" t="str">
        <f t="shared" ref="P54:P59" si="13">IF(D54="",IF(N54="","OK","erreur"),IF(N54&lt;&gt;"","OK","erreur"))</f>
        <v>OK</v>
      </c>
      <c r="R54" s="70">
        <f t="shared" ref="R54:R59" si="14">IFERROR(+N54*R$61/N$61,0)</f>
        <v>0</v>
      </c>
    </row>
    <row r="55" spans="2:18" ht="15" customHeight="1">
      <c r="B55" s="4" t="s">
        <v>26</v>
      </c>
      <c r="C55" s="1" t="s">
        <v>61</v>
      </c>
      <c r="D55" s="61"/>
      <c r="E55" s="61"/>
      <c r="F55" s="61"/>
      <c r="G55" s="61"/>
      <c r="H55" s="61"/>
      <c r="I55" s="61"/>
      <c r="J55" s="61"/>
      <c r="K55" s="61"/>
      <c r="L55" s="77" t="str">
        <f t="shared" si="12"/>
        <v>OK</v>
      </c>
      <c r="N55" s="61"/>
      <c r="P55" s="66" t="str">
        <f t="shared" si="13"/>
        <v>OK</v>
      </c>
      <c r="R55" s="70">
        <f t="shared" si="14"/>
        <v>0</v>
      </c>
    </row>
    <row r="56" spans="2:18" ht="15" customHeight="1">
      <c r="B56" s="4" t="s">
        <v>89</v>
      </c>
      <c r="C56" s="1" t="s">
        <v>62</v>
      </c>
      <c r="D56" s="61"/>
      <c r="E56" s="61"/>
      <c r="F56" s="61"/>
      <c r="G56" s="61"/>
      <c r="H56" s="61"/>
      <c r="I56" s="61"/>
      <c r="J56" s="61"/>
      <c r="K56" s="61"/>
      <c r="L56" s="77" t="str">
        <f t="shared" si="12"/>
        <v>OK</v>
      </c>
      <c r="N56" s="61"/>
      <c r="P56" s="66" t="str">
        <f t="shared" si="13"/>
        <v>OK</v>
      </c>
      <c r="R56" s="70">
        <f t="shared" si="14"/>
        <v>0</v>
      </c>
    </row>
    <row r="57" spans="2:18" ht="15" customHeight="1">
      <c r="B57" s="4" t="s">
        <v>89</v>
      </c>
      <c r="C57" s="1" t="s">
        <v>63</v>
      </c>
      <c r="D57" s="61"/>
      <c r="E57" s="61"/>
      <c r="F57" s="61"/>
      <c r="G57" s="61"/>
      <c r="H57" s="61"/>
      <c r="I57" s="61"/>
      <c r="J57" s="61"/>
      <c r="K57" s="61"/>
      <c r="L57" s="77" t="str">
        <f t="shared" si="12"/>
        <v>OK</v>
      </c>
      <c r="N57" s="61"/>
      <c r="P57" s="66" t="str">
        <f t="shared" si="13"/>
        <v>OK</v>
      </c>
      <c r="R57" s="70">
        <f t="shared" si="14"/>
        <v>0</v>
      </c>
    </row>
    <row r="58" spans="2:18" ht="15" customHeight="1">
      <c r="B58" s="4" t="s">
        <v>89</v>
      </c>
      <c r="C58" s="1" t="s">
        <v>64</v>
      </c>
      <c r="D58" s="61"/>
      <c r="E58" s="61"/>
      <c r="F58" s="61"/>
      <c r="G58" s="61"/>
      <c r="H58" s="61"/>
      <c r="I58" s="61"/>
      <c r="J58" s="61"/>
      <c r="K58" s="61"/>
      <c r="L58" s="77" t="str">
        <f t="shared" si="12"/>
        <v>OK</v>
      </c>
      <c r="N58" s="61"/>
      <c r="P58" s="66" t="str">
        <f t="shared" si="13"/>
        <v>OK</v>
      </c>
      <c r="R58" s="70">
        <f t="shared" si="14"/>
        <v>0</v>
      </c>
    </row>
    <row r="59" spans="2:18" ht="15" customHeight="1">
      <c r="B59" s="8" t="s">
        <v>89</v>
      </c>
      <c r="C59" s="62" t="s">
        <v>65</v>
      </c>
      <c r="D59" s="61"/>
      <c r="E59" s="61"/>
      <c r="F59" s="61"/>
      <c r="G59" s="61"/>
      <c r="H59" s="61"/>
      <c r="I59" s="61"/>
      <c r="J59" s="61"/>
      <c r="K59" s="61"/>
      <c r="L59" s="77" t="str">
        <f t="shared" si="12"/>
        <v>OK</v>
      </c>
      <c r="N59" s="61"/>
      <c r="P59" s="66" t="str">
        <f t="shared" si="13"/>
        <v>OK</v>
      </c>
      <c r="R59" s="70">
        <f t="shared" si="14"/>
        <v>0</v>
      </c>
    </row>
    <row r="60" spans="2:18" ht="15" customHeight="1">
      <c r="D60" s="55"/>
      <c r="E60" s="55"/>
      <c r="F60" s="55"/>
      <c r="G60" s="55"/>
      <c r="H60" s="55"/>
      <c r="I60" s="55"/>
      <c r="J60" s="55"/>
      <c r="K60" s="55"/>
      <c r="N60" s="55"/>
      <c r="P60" s="9"/>
      <c r="R60" s="55"/>
    </row>
    <row r="61" spans="2:18" ht="15" customHeight="1">
      <c r="B61" s="5" t="s">
        <v>96</v>
      </c>
      <c r="C61" s="11"/>
      <c r="D61" s="50">
        <f t="shared" ref="D61:K61" si="15">SUM(D17:D59)</f>
        <v>0</v>
      </c>
      <c r="E61" s="50">
        <f t="shared" si="15"/>
        <v>0</v>
      </c>
      <c r="F61" s="50">
        <f t="shared" si="15"/>
        <v>0</v>
      </c>
      <c r="G61" s="50">
        <f t="shared" si="15"/>
        <v>0</v>
      </c>
      <c r="H61" s="50">
        <f t="shared" si="15"/>
        <v>0</v>
      </c>
      <c r="I61" s="50">
        <f t="shared" si="15"/>
        <v>0</v>
      </c>
      <c r="J61" s="50">
        <f t="shared" si="15"/>
        <v>0</v>
      </c>
      <c r="K61" s="50">
        <f t="shared" si="15"/>
        <v>0</v>
      </c>
      <c r="L61" s="77" t="str">
        <f>IF(D61=0,"OK",IF(AND(D61&gt;0,K61&lt;&gt;"",K61=INT(K61),INT(K61)&gt;=D61),"OK","erreur"))</f>
        <v>OK</v>
      </c>
      <c r="N61" s="50">
        <f>SUM(N17:N59)</f>
        <v>0</v>
      </c>
      <c r="P61" s="66" t="str">
        <f>IF(D61="",IF(N61="","OK","erreur"),IF(N61&lt;&gt;"","OK","erreur"))</f>
        <v>OK</v>
      </c>
      <c r="R61" s="50">
        <f>+D71</f>
        <v>0</v>
      </c>
    </row>
    <row r="62" spans="2:18" ht="15" customHeight="1">
      <c r="B62" s="58"/>
      <c r="D62" s="63"/>
      <c r="E62" s="63"/>
      <c r="F62" s="63"/>
      <c r="G62" s="63"/>
      <c r="H62" s="63"/>
      <c r="I62" s="63"/>
      <c r="J62" s="63"/>
      <c r="N62" s="71"/>
    </row>
    <row r="63" spans="2:18" ht="15" customHeight="1">
      <c r="B63" s="82" t="s">
        <v>97</v>
      </c>
      <c r="C63" s="83"/>
      <c r="D63" s="84">
        <f>N61</f>
        <v>0</v>
      </c>
    </row>
    <row r="64" spans="2:18" ht="15" customHeight="1" thickBot="1">
      <c r="H64"/>
      <c r="I64"/>
      <c r="J64"/>
      <c r="K64"/>
      <c r="L64"/>
      <c r="M64"/>
      <c r="N64"/>
    </row>
    <row r="65" spans="2:14" ht="15" customHeight="1" thickBot="1">
      <c r="B65" s="145" t="s">
        <v>98</v>
      </c>
      <c r="C65" s="146"/>
      <c r="D65" s="149"/>
      <c r="E65" s="85" t="s">
        <v>99</v>
      </c>
      <c r="F65" s="1" t="str">
        <f>IF(E66="OUI","à ne pas ajouter", "à ajouter")</f>
        <v>à ajouter</v>
      </c>
      <c r="H65"/>
      <c r="I65"/>
      <c r="J65"/>
      <c r="K65"/>
      <c r="L65"/>
      <c r="M65"/>
      <c r="N65"/>
    </row>
    <row r="66" spans="2:14" ht="15" customHeight="1" thickBot="1">
      <c r="B66" s="147"/>
      <c r="C66" s="148"/>
      <c r="D66" s="150"/>
      <c r="E66" s="86"/>
      <c r="F66" s="87"/>
      <c r="G66" s="87"/>
      <c r="H66"/>
      <c r="I66"/>
      <c r="J66"/>
      <c r="K66"/>
      <c r="L66"/>
      <c r="M66"/>
      <c r="N66"/>
    </row>
    <row r="67" spans="2:14" ht="15" customHeight="1" thickBot="1">
      <c r="B67" s="88"/>
      <c r="C67" s="88"/>
      <c r="D67" s="55"/>
      <c r="H67"/>
      <c r="I67"/>
      <c r="J67"/>
      <c r="K67"/>
      <c r="L67"/>
      <c r="M67"/>
      <c r="N67"/>
    </row>
    <row r="68" spans="2:14" ht="15" customHeight="1" thickBot="1">
      <c r="B68" s="145" t="s">
        <v>100</v>
      </c>
      <c r="C68" s="146"/>
      <c r="D68" s="149"/>
      <c r="E68" s="85" t="s">
        <v>101</v>
      </c>
      <c r="F68" s="1" t="str">
        <f>IF(E69="OUI","ne pas déduire", "à déduire")</f>
        <v>à déduire</v>
      </c>
      <c r="H68"/>
      <c r="I68"/>
      <c r="J68"/>
      <c r="K68"/>
      <c r="L68"/>
      <c r="M68"/>
      <c r="N68"/>
    </row>
    <row r="69" spans="2:14" ht="15" customHeight="1" thickBot="1">
      <c r="B69" s="147"/>
      <c r="C69" s="148"/>
      <c r="D69" s="150"/>
      <c r="E69" s="86"/>
      <c r="F69" s="87"/>
      <c r="G69" s="87"/>
      <c r="H69"/>
      <c r="I69"/>
      <c r="J69"/>
      <c r="K69"/>
      <c r="L69"/>
      <c r="M69"/>
      <c r="N69"/>
    </row>
    <row r="70" spans="2:14" ht="15" customHeight="1">
      <c r="H70"/>
      <c r="I70"/>
      <c r="J70"/>
      <c r="K70"/>
      <c r="L70"/>
      <c r="M70"/>
      <c r="N70"/>
    </row>
    <row r="71" spans="2:14" ht="15" customHeight="1">
      <c r="B71" s="82" t="s">
        <v>102</v>
      </c>
      <c r="C71" s="90"/>
      <c r="D71" s="84">
        <f>IF(E66="non",D65,0)+IF(E69="non",-D68,0)+D63</f>
        <v>0</v>
      </c>
      <c r="F71" s="89"/>
      <c r="G71" s="89"/>
      <c r="H71" s="89"/>
      <c r="I71" s="89"/>
      <c r="J71" s="89"/>
    </row>
  </sheetData>
  <sheetProtection selectLockedCells="1"/>
  <mergeCells count="21">
    <mergeCell ref="B2:R2"/>
    <mergeCell ref="B4:R4"/>
    <mergeCell ref="B5:R5"/>
    <mergeCell ref="D7:N7"/>
    <mergeCell ref="B8:C8"/>
    <mergeCell ref="P12:P14"/>
    <mergeCell ref="R12:R14"/>
    <mergeCell ref="B65:C66"/>
    <mergeCell ref="D65:D66"/>
    <mergeCell ref="D12:D14"/>
    <mergeCell ref="E12:E14"/>
    <mergeCell ref="F12:F14"/>
    <mergeCell ref="I12:I14"/>
    <mergeCell ref="J12:J14"/>
    <mergeCell ref="G12:G14"/>
    <mergeCell ref="H12:H14"/>
    <mergeCell ref="B68:C69"/>
    <mergeCell ref="D68:D69"/>
    <mergeCell ref="K12:K14"/>
    <mergeCell ref="L12:L14"/>
    <mergeCell ref="N12:N14"/>
  </mergeCells>
  <conditionalFormatting sqref="B2">
    <cfRule type="expression" dxfId="59" priority="3">
      <formula>$T$2="OK"</formula>
    </cfRule>
    <cfRule type="expression" dxfId="58" priority="6">
      <formula>$T$2="NOK"</formula>
    </cfRule>
  </conditionalFormatting>
  <conditionalFormatting sqref="L17:L30 L32:L37 L39:L43 L45:L52 L54:L59">
    <cfRule type="containsText" dxfId="57" priority="4" stopIfTrue="1" operator="containsText" text="OK">
      <formula>NOT(ISERROR(SEARCH("OK",L17)))</formula>
    </cfRule>
  </conditionalFormatting>
  <conditionalFormatting sqref="L17:L59">
    <cfRule type="containsText" dxfId="56" priority="5" stopIfTrue="1" operator="containsText" text="erreur">
      <formula>NOT(ISERROR(SEARCH("erreur",L17)))</formula>
    </cfRule>
  </conditionalFormatting>
  <conditionalFormatting sqref="L61">
    <cfRule type="containsText" dxfId="55" priority="1" stopIfTrue="1" operator="containsText" text="OK">
      <formula>NOT(ISERROR(SEARCH("OK",L61)))</formula>
    </cfRule>
    <cfRule type="containsText" dxfId="54" priority="2" stopIfTrue="1" operator="containsText" text="erreur">
      <formula>NOT(ISERROR(SEARCH("erreur",L61)))</formula>
    </cfRule>
  </conditionalFormatting>
  <conditionalFormatting sqref="P17:P30 P32:P37 P39:P43 P45:P52 P54:P59 P61">
    <cfRule type="containsText" dxfId="53" priority="10" stopIfTrue="1" operator="containsText" text="OK">
      <formula>NOT(ISERROR(SEARCH("OK",P17)))</formula>
    </cfRule>
  </conditionalFormatting>
  <conditionalFormatting sqref="P17:P59 P61 R31 R38 R44">
    <cfRule type="containsText" dxfId="52" priority="11" stopIfTrue="1" operator="containsText" text="erreur">
      <formula>NOT(ISERROR(SEARCH("erreur",P17)))</formula>
    </cfRule>
  </conditionalFormatting>
  <conditionalFormatting sqref="P17:P59 R31 R38 R44 P61">
    <cfRule type="containsText" dxfId="51" priority="13" stopIfTrue="1" operator="containsText" text="ok">
      <formula>NOT(ISERROR(SEARCH("ok",P17)))</formula>
    </cfRule>
  </conditionalFormatting>
  <conditionalFormatting sqref="P17:P61 R31 R38 R44">
    <cfRule type="cellIs" dxfId="50" priority="12" stopIfTrue="1" operator="equal">
      <formula>"erreur"</formula>
    </cfRule>
  </conditionalFormatting>
  <conditionalFormatting sqref="R53">
    <cfRule type="containsText" dxfId="49" priority="7" stopIfTrue="1" operator="containsText" text="erreur">
      <formula>NOT(ISERROR(SEARCH("erreur",R53)))</formula>
    </cfRule>
    <cfRule type="cellIs" dxfId="48" priority="8" stopIfTrue="1" operator="equal">
      <formula>"erreur"</formula>
    </cfRule>
    <cfRule type="containsText" dxfId="47" priority="9" stopIfTrue="1" operator="containsText" text="ok">
      <formula>NOT(ISERROR(SEARCH("ok",R53)))</formula>
    </cfRule>
  </conditionalFormatting>
  <dataValidations count="2">
    <dataValidation type="list" allowBlank="1" showInputMessage="1" showErrorMessage="1" sqref="E66 E69">
      <formula1>"Oui,Non"</formula1>
    </dataValidation>
    <dataValidation type="decimal" operator="greaterThanOrEqual" showInputMessage="1" showErrorMessage="1" error="Le montant doit être supérieur ou égal à 0" sqref="D65 D68">
      <formula1>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2"/>
  <sheetViews>
    <sheetView showGridLines="0" topLeftCell="A25" zoomScale="82" zoomScaleNormal="82" workbookViewId="0">
      <selection activeCell="J74" sqref="J74"/>
    </sheetView>
  </sheetViews>
  <sheetFormatPr defaultColWidth="11.42578125" defaultRowHeight="15" customHeight="1"/>
  <cols>
    <col min="1" max="1" width="2.85546875" style="1" customWidth="1"/>
    <col min="2" max="2" width="11.140625" style="1" customWidth="1"/>
    <col min="3" max="3" width="43.42578125" style="1" customWidth="1"/>
    <col min="4"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9" customFormat="1" ht="60" customHeight="1" thickBot="1">
      <c r="B2" s="161" t="s">
        <v>124</v>
      </c>
      <c r="C2" s="162"/>
      <c r="D2" s="162"/>
      <c r="E2" s="162"/>
      <c r="F2" s="162"/>
      <c r="G2" s="162"/>
      <c r="H2" s="162"/>
      <c r="I2" s="162"/>
      <c r="J2" s="162"/>
      <c r="K2" s="162"/>
      <c r="L2" s="162"/>
      <c r="M2" s="162"/>
      <c r="N2" s="162"/>
      <c r="O2" s="162"/>
      <c r="P2" s="162"/>
      <c r="Q2" s="162"/>
      <c r="R2" s="163"/>
      <c r="T2" s="54" t="str">
        <f>IF(AND(E66&lt;&gt;"",E69&lt;&gt;""),"OK","NOK")</f>
        <v>NOK</v>
      </c>
    </row>
    <row r="3" spans="2:20" ht="15" customHeight="1" thickBot="1"/>
    <row r="4" spans="2:20">
      <c r="B4" s="164" t="s">
        <v>68</v>
      </c>
      <c r="C4" s="165"/>
      <c r="D4" s="165"/>
      <c r="E4" s="165"/>
      <c r="F4" s="165"/>
      <c r="G4" s="165"/>
      <c r="H4" s="165"/>
      <c r="I4" s="165"/>
      <c r="J4" s="165"/>
      <c r="K4" s="165"/>
      <c r="L4" s="165"/>
      <c r="M4" s="165"/>
      <c r="N4" s="165"/>
      <c r="O4" s="165"/>
      <c r="P4" s="165"/>
      <c r="Q4" s="165"/>
      <c r="R4" s="166"/>
    </row>
    <row r="5" spans="2:20" ht="18.75" customHeight="1" thickBot="1">
      <c r="B5" s="167" t="s">
        <v>169</v>
      </c>
      <c r="C5" s="168"/>
      <c r="D5" s="168"/>
      <c r="E5" s="168"/>
      <c r="F5" s="168"/>
      <c r="G5" s="168"/>
      <c r="H5" s="168"/>
      <c r="I5" s="168"/>
      <c r="J5" s="168"/>
      <c r="K5" s="168"/>
      <c r="L5" s="168"/>
      <c r="M5" s="168"/>
      <c r="N5" s="168"/>
      <c r="O5" s="168"/>
      <c r="P5" s="168"/>
      <c r="Q5" s="168"/>
      <c r="R5" s="169"/>
    </row>
    <row r="7" spans="2:20" ht="15" customHeight="1">
      <c r="B7" s="6" t="s">
        <v>14</v>
      </c>
      <c r="C7" s="49"/>
      <c r="D7" s="175">
        <f>+'F1'!C7</f>
        <v>0</v>
      </c>
      <c r="E7" s="176"/>
      <c r="F7" s="176"/>
      <c r="G7" s="176"/>
      <c r="H7" s="176"/>
      <c r="I7" s="176"/>
      <c r="J7" s="176"/>
      <c r="K7" s="176"/>
      <c r="L7" s="176"/>
      <c r="M7" s="176"/>
      <c r="N7" s="177"/>
    </row>
    <row r="8" spans="2:20" ht="15" customHeight="1">
      <c r="B8" s="178" t="s">
        <v>103</v>
      </c>
      <c r="C8" s="179"/>
      <c r="D8" s="43" t="str">
        <f>+'F1'!C20</f>
        <v>FHL</v>
      </c>
      <c r="E8" s="91"/>
      <c r="F8" s="91"/>
      <c r="G8" s="91"/>
      <c r="H8" s="91"/>
      <c r="I8" s="91"/>
      <c r="J8" s="91"/>
      <c r="K8" s="91"/>
      <c r="L8" s="91"/>
      <c r="M8" s="91"/>
      <c r="N8" s="92"/>
    </row>
    <row r="9" spans="2:20" ht="15" customHeight="1">
      <c r="B9" s="58"/>
      <c r="D9" s="59"/>
    </row>
    <row r="11" spans="2:20" ht="15" customHeight="1">
      <c r="D11" s="74">
        <v>1</v>
      </c>
      <c r="E11" s="74" t="s">
        <v>70</v>
      </c>
      <c r="F11" s="74" t="s">
        <v>71</v>
      </c>
      <c r="G11" s="74" t="s">
        <v>72</v>
      </c>
      <c r="H11" s="74" t="s">
        <v>73</v>
      </c>
      <c r="I11" s="74" t="s">
        <v>118</v>
      </c>
      <c r="J11" s="74" t="s">
        <v>119</v>
      </c>
      <c r="K11" s="74">
        <v>2</v>
      </c>
      <c r="N11" s="74">
        <v>3</v>
      </c>
      <c r="P11" s="74">
        <v>4</v>
      </c>
      <c r="R11" s="74" t="s">
        <v>74</v>
      </c>
    </row>
    <row r="12" spans="2:20" s="9" customFormat="1" ht="30.2" customHeight="1">
      <c r="B12" s="1"/>
      <c r="C12" s="1"/>
      <c r="D12" s="155" t="s">
        <v>67</v>
      </c>
      <c r="E12" s="155" t="s">
        <v>120</v>
      </c>
      <c r="F12" s="155" t="s">
        <v>121</v>
      </c>
      <c r="G12" s="155" t="s">
        <v>75</v>
      </c>
      <c r="H12" s="155" t="s">
        <v>76</v>
      </c>
      <c r="I12" s="155" t="s">
        <v>77</v>
      </c>
      <c r="J12" s="155" t="s">
        <v>78</v>
      </c>
      <c r="K12" s="151" t="s">
        <v>79</v>
      </c>
      <c r="L12" s="152" t="s">
        <v>66</v>
      </c>
      <c r="N12" s="155" t="s">
        <v>80</v>
      </c>
      <c r="P12" s="158" t="s">
        <v>81</v>
      </c>
      <c r="R12" s="152" t="s">
        <v>82</v>
      </c>
    </row>
    <row r="13" spans="2:20" s="9" customFormat="1" ht="30.2" customHeight="1">
      <c r="B13" s="1"/>
      <c r="C13" s="1"/>
      <c r="D13" s="156"/>
      <c r="E13" s="156"/>
      <c r="F13" s="156"/>
      <c r="G13" s="156"/>
      <c r="H13" s="156"/>
      <c r="I13" s="156"/>
      <c r="J13" s="156"/>
      <c r="K13" s="151"/>
      <c r="L13" s="153"/>
      <c r="N13" s="156"/>
      <c r="P13" s="159"/>
      <c r="R13" s="153"/>
    </row>
    <row r="14" spans="2:20" s="9" customFormat="1" ht="30.2" customHeight="1">
      <c r="B14" s="1"/>
      <c r="C14" s="1"/>
      <c r="D14" s="157"/>
      <c r="E14" s="157"/>
      <c r="F14" s="157"/>
      <c r="G14" s="157"/>
      <c r="H14" s="157"/>
      <c r="I14" s="157"/>
      <c r="J14" s="157"/>
      <c r="K14" s="151"/>
      <c r="L14" s="154"/>
      <c r="N14" s="157"/>
      <c r="P14" s="160"/>
      <c r="R14" s="154"/>
    </row>
    <row r="15" spans="2:20" ht="15" customHeight="1">
      <c r="B15" s="2" t="s">
        <v>15</v>
      </c>
      <c r="C15" s="3"/>
      <c r="D15" s="56"/>
      <c r="E15" s="56"/>
      <c r="F15" s="56"/>
      <c r="G15" s="56"/>
      <c r="H15" s="56"/>
      <c r="I15" s="56"/>
      <c r="J15" s="56"/>
      <c r="K15" s="75"/>
      <c r="L15" s="76"/>
      <c r="N15" s="64"/>
      <c r="P15" s="65"/>
      <c r="R15" s="64"/>
    </row>
    <row r="16" spans="2:20" ht="15" customHeight="1">
      <c r="B16" s="2"/>
      <c r="C16" s="10" t="s">
        <v>0</v>
      </c>
      <c r="D16" s="56"/>
      <c r="E16" s="56"/>
      <c r="F16" s="56"/>
      <c r="G16" s="56"/>
      <c r="H16" s="56"/>
      <c r="I16" s="56"/>
      <c r="J16" s="56"/>
      <c r="K16" s="75"/>
      <c r="L16" s="76"/>
      <c r="N16" s="64"/>
      <c r="P16" s="65"/>
      <c r="R16" s="64"/>
    </row>
    <row r="17" spans="2:18" ht="15" customHeight="1">
      <c r="B17" s="60"/>
      <c r="C17" s="1" t="str">
        <f>'F2 SAS'!C17</f>
        <v xml:space="preserve">Médecin </v>
      </c>
      <c r="D17" s="61"/>
      <c r="E17" s="61"/>
      <c r="F17" s="61"/>
      <c r="G17" s="61"/>
      <c r="H17" s="61"/>
      <c r="I17" s="61"/>
      <c r="J17" s="61"/>
      <c r="K17" s="61"/>
      <c r="L17" s="77" t="str">
        <f t="shared" ref="L17:L30" si="0">IF(D17=0,"OK",IF(AND(D17&gt;0,K17&lt;&gt;"",K17=INT(K17),INT(K17)&gt;=D17),"OK","erreur"))</f>
        <v>OK</v>
      </c>
      <c r="N17" s="61"/>
      <c r="P17" s="66" t="str">
        <f t="shared" ref="P17:P30" si="1">IF(D17="",IF(N17="","OK","erreur"),IF(N17&lt;&gt;"","OK","erreur"))</f>
        <v>OK</v>
      </c>
      <c r="R17" s="70">
        <f t="shared" ref="R17:R30" si="2">IFERROR(+N17*R$61/N$61,0)</f>
        <v>0</v>
      </c>
    </row>
    <row r="18" spans="2:18" ht="15" customHeight="1">
      <c r="B18" s="4" t="s">
        <v>104</v>
      </c>
      <c r="C18" s="1" t="str">
        <f>'F2 SAS'!C18</f>
        <v>Licencié en sciences hospitalières</v>
      </c>
      <c r="D18" s="61"/>
      <c r="E18" s="61"/>
      <c r="F18" s="61"/>
      <c r="G18" s="61"/>
      <c r="H18" s="61"/>
      <c r="I18" s="61"/>
      <c r="J18" s="61"/>
      <c r="K18" s="61"/>
      <c r="L18" s="77" t="str">
        <f t="shared" si="0"/>
        <v>OK</v>
      </c>
      <c r="N18" s="61"/>
      <c r="P18" s="66" t="str">
        <f t="shared" si="1"/>
        <v>OK</v>
      </c>
      <c r="R18" s="70">
        <f t="shared" si="2"/>
        <v>0</v>
      </c>
    </row>
    <row r="19" spans="2:18" ht="15" customHeight="1">
      <c r="B19" s="4" t="s">
        <v>104</v>
      </c>
      <c r="C19" s="1" t="str">
        <f>'F2 SAS'!C19</f>
        <v>Infirmier hospitalier gradué</v>
      </c>
      <c r="D19" s="61"/>
      <c r="E19" s="61"/>
      <c r="F19" s="61"/>
      <c r="G19" s="61"/>
      <c r="H19" s="61"/>
      <c r="I19" s="61"/>
      <c r="J19" s="61"/>
      <c r="K19" s="61"/>
      <c r="L19" s="77" t="str">
        <f t="shared" si="0"/>
        <v>OK</v>
      </c>
      <c r="N19" s="61"/>
      <c r="P19" s="66" t="str">
        <f t="shared" si="1"/>
        <v>OK</v>
      </c>
      <c r="R19" s="70">
        <f t="shared" si="2"/>
        <v>0</v>
      </c>
    </row>
    <row r="20" spans="2:18" ht="15" customHeight="1">
      <c r="B20" s="4" t="s">
        <v>104</v>
      </c>
      <c r="C20" s="1" t="str">
        <f>'F2 SAS'!C20</f>
        <v>Assistant social</v>
      </c>
      <c r="D20" s="61"/>
      <c r="E20" s="61"/>
      <c r="F20" s="61"/>
      <c r="G20" s="61"/>
      <c r="H20" s="61"/>
      <c r="I20" s="61"/>
      <c r="J20" s="61"/>
      <c r="K20" s="61"/>
      <c r="L20" s="77" t="str">
        <f t="shared" si="0"/>
        <v>OK</v>
      </c>
      <c r="N20" s="61"/>
      <c r="P20" s="66" t="str">
        <f t="shared" si="1"/>
        <v>OK</v>
      </c>
      <c r="R20" s="70">
        <f t="shared" si="2"/>
        <v>0</v>
      </c>
    </row>
    <row r="21" spans="2:18" ht="15" customHeight="1">
      <c r="B21" s="4" t="s">
        <v>104</v>
      </c>
      <c r="C21" s="1" t="str">
        <f>'F2 SAS'!C21</f>
        <v>Ergothérapeute</v>
      </c>
      <c r="D21" s="61"/>
      <c r="E21" s="61"/>
      <c r="F21" s="61"/>
      <c r="G21" s="61"/>
      <c r="H21" s="61"/>
      <c r="I21" s="61"/>
      <c r="J21" s="61"/>
      <c r="K21" s="61"/>
      <c r="L21" s="77" t="str">
        <f t="shared" si="0"/>
        <v>OK</v>
      </c>
      <c r="N21" s="61"/>
      <c r="P21" s="66" t="str">
        <f t="shared" si="1"/>
        <v>OK</v>
      </c>
      <c r="R21" s="70">
        <f t="shared" si="2"/>
        <v>0</v>
      </c>
    </row>
    <row r="22" spans="2:18" ht="15" customHeight="1">
      <c r="B22" s="4" t="s">
        <v>104</v>
      </c>
      <c r="C22" s="1" t="str">
        <f>'F2 SAS'!C22</f>
        <v>Kinésithérapeute</v>
      </c>
      <c r="D22" s="61"/>
      <c r="E22" s="61"/>
      <c r="F22" s="61"/>
      <c r="G22" s="61"/>
      <c r="H22" s="61"/>
      <c r="I22" s="61"/>
      <c r="J22" s="61"/>
      <c r="K22" s="61"/>
      <c r="L22" s="77" t="str">
        <f t="shared" si="0"/>
        <v>OK</v>
      </c>
      <c r="N22" s="61"/>
      <c r="P22" s="66" t="str">
        <f t="shared" si="1"/>
        <v>OK</v>
      </c>
      <c r="R22" s="70">
        <f t="shared" si="2"/>
        <v>0</v>
      </c>
    </row>
    <row r="23" spans="2:18" ht="15" customHeight="1">
      <c r="B23" s="4" t="s">
        <v>104</v>
      </c>
      <c r="C23" s="1" t="str">
        <f>'F2 SAS'!C23</f>
        <v>Psychomotricien</v>
      </c>
      <c r="D23" s="61"/>
      <c r="E23" s="61"/>
      <c r="F23" s="61"/>
      <c r="G23" s="61"/>
      <c r="H23" s="61"/>
      <c r="I23" s="61"/>
      <c r="J23" s="61"/>
      <c r="K23" s="61"/>
      <c r="L23" s="77" t="str">
        <f t="shared" si="0"/>
        <v>OK</v>
      </c>
      <c r="N23" s="61"/>
      <c r="P23" s="66" t="str">
        <f t="shared" si="1"/>
        <v>OK</v>
      </c>
      <c r="R23" s="70">
        <f t="shared" si="2"/>
        <v>0</v>
      </c>
    </row>
    <row r="24" spans="2:18" ht="15" customHeight="1">
      <c r="B24" s="4" t="s">
        <v>104</v>
      </c>
      <c r="C24" s="1" t="str">
        <f>'F2 SAS'!C24</f>
        <v>Pédagogue curatif</v>
      </c>
      <c r="D24" s="61"/>
      <c r="E24" s="61"/>
      <c r="F24" s="61"/>
      <c r="G24" s="61"/>
      <c r="H24" s="61"/>
      <c r="I24" s="61"/>
      <c r="J24" s="61"/>
      <c r="K24" s="61"/>
      <c r="L24" s="77" t="str">
        <f t="shared" si="0"/>
        <v>OK</v>
      </c>
      <c r="N24" s="61"/>
      <c r="P24" s="66" t="str">
        <f t="shared" si="1"/>
        <v>OK</v>
      </c>
      <c r="R24" s="70">
        <f t="shared" si="2"/>
        <v>0</v>
      </c>
    </row>
    <row r="25" spans="2:18" ht="15" customHeight="1">
      <c r="B25" s="4" t="s">
        <v>104</v>
      </c>
      <c r="C25" s="1" t="str">
        <f>'F2 SAS'!C25</f>
        <v>Diététicien</v>
      </c>
      <c r="D25" s="61"/>
      <c r="E25" s="61"/>
      <c r="F25" s="61"/>
      <c r="G25" s="61"/>
      <c r="H25" s="61"/>
      <c r="I25" s="61"/>
      <c r="J25" s="61"/>
      <c r="K25" s="61"/>
      <c r="L25" s="77" t="str">
        <f t="shared" si="0"/>
        <v>OK</v>
      </c>
      <c r="N25" s="61"/>
      <c r="P25" s="66" t="str">
        <f t="shared" si="1"/>
        <v>OK</v>
      </c>
      <c r="R25" s="70">
        <f t="shared" si="2"/>
        <v>0</v>
      </c>
    </row>
    <row r="26" spans="2:18" ht="15" customHeight="1">
      <c r="B26" s="4" t="s">
        <v>117</v>
      </c>
      <c r="C26" s="1" t="str">
        <f>'F2 SAS'!C26</f>
        <v>Orthophoniste</v>
      </c>
      <c r="D26" s="61"/>
      <c r="E26" s="61"/>
      <c r="F26" s="61"/>
      <c r="G26" s="61"/>
      <c r="H26" s="61"/>
      <c r="I26" s="61"/>
      <c r="J26" s="61"/>
      <c r="K26" s="61"/>
      <c r="L26" s="77" t="str">
        <f t="shared" ref="L26" si="3">IF(D26=0,"OK",IF(AND(D26&gt;0,K26&lt;&gt;"",K26=INT(K26),INT(K26)&gt;=D26),"OK","erreur"))</f>
        <v>OK</v>
      </c>
      <c r="N26" s="61"/>
      <c r="P26" s="66" t="str">
        <f t="shared" ref="P26" si="4">IF(D26="",IF(N26="","OK","erreur"),IF(N26&lt;&gt;"","OK","erreur"))</f>
        <v>OK</v>
      </c>
      <c r="R26" s="70">
        <f t="shared" si="2"/>
        <v>0</v>
      </c>
    </row>
    <row r="27" spans="2:18" ht="15" customHeight="1">
      <c r="B27" s="4" t="s">
        <v>105</v>
      </c>
      <c r="C27" s="1" t="str">
        <f>'F2 SAS'!C27</f>
        <v>Infirmier anesthésiste / masseur</v>
      </c>
      <c r="D27" s="61"/>
      <c r="E27" s="61"/>
      <c r="F27" s="61"/>
      <c r="G27" s="61"/>
      <c r="H27" s="61"/>
      <c r="I27" s="61"/>
      <c r="J27" s="61"/>
      <c r="K27" s="61"/>
      <c r="L27" s="77" t="str">
        <f t="shared" si="0"/>
        <v>OK</v>
      </c>
      <c r="N27" s="61"/>
      <c r="P27" s="66" t="str">
        <f t="shared" si="1"/>
        <v>OK</v>
      </c>
      <c r="R27" s="70">
        <f t="shared" si="2"/>
        <v>0</v>
      </c>
    </row>
    <row r="28" spans="2:18" ht="15" customHeight="1">
      <c r="B28" s="4" t="s">
        <v>105</v>
      </c>
      <c r="C28" s="1" t="str">
        <f>'F2 SAS'!C28</f>
        <v>Infirmier psychiatrique</v>
      </c>
      <c r="D28" s="61"/>
      <c r="E28" s="61"/>
      <c r="F28" s="61"/>
      <c r="G28" s="61"/>
      <c r="H28" s="61"/>
      <c r="I28" s="61"/>
      <c r="J28" s="61"/>
      <c r="K28" s="61"/>
      <c r="L28" s="77" t="str">
        <f t="shared" si="0"/>
        <v>OK</v>
      </c>
      <c r="N28" s="61"/>
      <c r="P28" s="66" t="str">
        <f t="shared" si="1"/>
        <v>OK</v>
      </c>
      <c r="R28" s="70">
        <f t="shared" si="2"/>
        <v>0</v>
      </c>
    </row>
    <row r="29" spans="2:18" ht="15" customHeight="1">
      <c r="B29" s="4" t="s">
        <v>106</v>
      </c>
      <c r="C29" s="1" t="str">
        <f>'F2 SAS'!C29</f>
        <v>Infirmier</v>
      </c>
      <c r="D29" s="61"/>
      <c r="E29" s="61"/>
      <c r="F29" s="61"/>
      <c r="G29" s="61"/>
      <c r="H29" s="61"/>
      <c r="I29" s="61"/>
      <c r="J29" s="61"/>
      <c r="K29" s="61"/>
      <c r="L29" s="77" t="str">
        <f t="shared" si="0"/>
        <v>OK</v>
      </c>
      <c r="N29" s="61"/>
      <c r="P29" s="66" t="str">
        <f t="shared" si="1"/>
        <v>OK</v>
      </c>
      <c r="R29" s="70">
        <f t="shared" si="2"/>
        <v>0</v>
      </c>
    </row>
    <row r="30" spans="2:18" ht="15" customHeight="1">
      <c r="B30" s="4" t="s">
        <v>107</v>
      </c>
      <c r="C30" s="1" t="str">
        <f>'F2 SAS'!C30</f>
        <v>Aide soignant</v>
      </c>
      <c r="D30" s="61"/>
      <c r="E30" s="61"/>
      <c r="F30" s="61"/>
      <c r="G30" s="61"/>
      <c r="H30" s="61"/>
      <c r="I30" s="61"/>
      <c r="J30" s="61"/>
      <c r="K30" s="61"/>
      <c r="L30" s="77" t="str">
        <f t="shared" si="0"/>
        <v>OK</v>
      </c>
      <c r="N30" s="61"/>
      <c r="P30" s="66" t="str">
        <f t="shared" si="1"/>
        <v>OK</v>
      </c>
      <c r="R30" s="70">
        <f t="shared" si="2"/>
        <v>0</v>
      </c>
    </row>
    <row r="31" spans="2:18" ht="15" customHeight="1">
      <c r="B31" s="2"/>
      <c r="C31" s="10" t="s">
        <v>1</v>
      </c>
      <c r="D31" s="57"/>
      <c r="E31" s="57"/>
      <c r="F31" s="57"/>
      <c r="G31" s="57"/>
      <c r="H31" s="57"/>
      <c r="I31" s="57"/>
      <c r="J31" s="57"/>
      <c r="K31" s="78"/>
      <c r="L31" s="79"/>
      <c r="N31" s="80"/>
      <c r="P31" s="68"/>
      <c r="R31" s="69"/>
    </row>
    <row r="32" spans="2:18" ht="15" customHeight="1">
      <c r="B32" s="4" t="s">
        <v>108</v>
      </c>
      <c r="C32" s="1" t="str">
        <f>'F2 SAS'!C32</f>
        <v>Universitaire psychologue</v>
      </c>
      <c r="D32" s="61"/>
      <c r="E32" s="61"/>
      <c r="F32" s="61"/>
      <c r="G32" s="61"/>
      <c r="H32" s="61"/>
      <c r="I32" s="61"/>
      <c r="J32" s="61"/>
      <c r="K32" s="61"/>
      <c r="L32" s="77" t="str">
        <f t="shared" ref="L32:L37" si="5">IF(D32=0,"OK",IF(AND(D32&gt;0,K32&lt;&gt;"",K32=INT(K32),INT(K32)&gt;=D32),"OK","erreur"))</f>
        <v>OK</v>
      </c>
      <c r="N32" s="61"/>
      <c r="P32" s="66" t="str">
        <f t="shared" ref="P32:P37" si="6">IF(D32="",IF(N32="","OK","erreur"),IF(N32&lt;&gt;"","OK","erreur"))</f>
        <v>OK</v>
      </c>
      <c r="R32" s="70">
        <f t="shared" ref="R32:R37" si="7">IFERROR(+N32*R$61/N$61,0)</f>
        <v>0</v>
      </c>
    </row>
    <row r="33" spans="2:18" ht="15" customHeight="1">
      <c r="B33" s="4" t="s">
        <v>104</v>
      </c>
      <c r="C33" s="1" t="str">
        <f>'F2 SAS'!C33</f>
        <v>Educateur gradué</v>
      </c>
      <c r="D33" s="61"/>
      <c r="E33" s="61"/>
      <c r="F33" s="61"/>
      <c r="G33" s="61"/>
      <c r="H33" s="61"/>
      <c r="I33" s="61"/>
      <c r="J33" s="61"/>
      <c r="K33" s="61"/>
      <c r="L33" s="77" t="str">
        <f t="shared" si="5"/>
        <v>OK</v>
      </c>
      <c r="N33" s="61"/>
      <c r="P33" s="66" t="str">
        <f t="shared" si="6"/>
        <v>OK</v>
      </c>
      <c r="R33" s="70">
        <f t="shared" si="7"/>
        <v>0</v>
      </c>
    </row>
    <row r="34" spans="2:18" ht="15" customHeight="1">
      <c r="B34" s="4" t="s">
        <v>109</v>
      </c>
      <c r="C34" s="1" t="str">
        <f>'F2 SAS'!C34</f>
        <v>Educateur instructeur (bac)</v>
      </c>
      <c r="D34" s="61"/>
      <c r="E34" s="61"/>
      <c r="F34" s="61"/>
      <c r="G34" s="61"/>
      <c r="H34" s="61"/>
      <c r="I34" s="61"/>
      <c r="J34" s="61"/>
      <c r="K34" s="61"/>
      <c r="L34" s="77" t="str">
        <f t="shared" si="5"/>
        <v>OK</v>
      </c>
      <c r="N34" s="61"/>
      <c r="P34" s="66" t="str">
        <f t="shared" si="6"/>
        <v>OK</v>
      </c>
      <c r="R34" s="70">
        <f t="shared" si="7"/>
        <v>0</v>
      </c>
    </row>
    <row r="35" spans="2:18" ht="15" customHeight="1">
      <c r="B35" s="4" t="s">
        <v>109</v>
      </c>
      <c r="C35" s="1" t="str">
        <f>'F2 SAS'!C35</f>
        <v>Educateur diplômé</v>
      </c>
      <c r="D35" s="61"/>
      <c r="E35" s="61"/>
      <c r="F35" s="61"/>
      <c r="G35" s="61"/>
      <c r="H35" s="61"/>
      <c r="I35" s="61"/>
      <c r="J35" s="61"/>
      <c r="K35" s="61"/>
      <c r="L35" s="77" t="str">
        <f t="shared" si="5"/>
        <v>OK</v>
      </c>
      <c r="N35" s="61"/>
      <c r="P35" s="66" t="str">
        <f t="shared" si="6"/>
        <v>OK</v>
      </c>
      <c r="R35" s="70">
        <f t="shared" si="7"/>
        <v>0</v>
      </c>
    </row>
    <row r="36" spans="2:18" ht="15" customHeight="1">
      <c r="B36" s="4" t="s">
        <v>107</v>
      </c>
      <c r="C36" s="1" t="str">
        <f>'F2 SAS'!C36</f>
        <v>Educateur instructeur</v>
      </c>
      <c r="D36" s="61"/>
      <c r="E36" s="61"/>
      <c r="F36" s="61"/>
      <c r="G36" s="61"/>
      <c r="H36" s="61"/>
      <c r="I36" s="61"/>
      <c r="J36" s="61"/>
      <c r="K36" s="61"/>
      <c r="L36" s="77" t="str">
        <f t="shared" si="5"/>
        <v>OK</v>
      </c>
      <c r="N36" s="61"/>
      <c r="P36" s="66" t="str">
        <f t="shared" si="6"/>
        <v>OK</v>
      </c>
      <c r="R36" s="70">
        <f t="shared" si="7"/>
        <v>0</v>
      </c>
    </row>
    <row r="37" spans="2:18" ht="15" customHeight="1">
      <c r="B37" s="4" t="s">
        <v>110</v>
      </c>
      <c r="C37" s="1" t="str">
        <f>'F2 SAS'!C37</f>
        <v>Employé non diplômé</v>
      </c>
      <c r="D37" s="61"/>
      <c r="E37" s="61"/>
      <c r="F37" s="61"/>
      <c r="G37" s="61"/>
      <c r="H37" s="61"/>
      <c r="I37" s="61"/>
      <c r="J37" s="61"/>
      <c r="K37" s="61"/>
      <c r="L37" s="77" t="str">
        <f t="shared" si="5"/>
        <v>OK</v>
      </c>
      <c r="N37" s="61"/>
      <c r="P37" s="66" t="str">
        <f t="shared" si="6"/>
        <v>OK</v>
      </c>
      <c r="R37" s="70">
        <f t="shared" si="7"/>
        <v>0</v>
      </c>
    </row>
    <row r="38" spans="2:18" ht="15" customHeight="1">
      <c r="B38" s="2"/>
      <c r="C38" s="10" t="s">
        <v>2</v>
      </c>
      <c r="D38" s="57"/>
      <c r="E38" s="57"/>
      <c r="F38" s="57"/>
      <c r="G38" s="57"/>
      <c r="H38" s="57"/>
      <c r="I38" s="57"/>
      <c r="J38" s="57"/>
      <c r="K38" s="78"/>
      <c r="L38" s="79"/>
      <c r="N38" s="80"/>
      <c r="P38" s="68"/>
      <c r="R38" s="69"/>
    </row>
    <row r="39" spans="2:18" ht="15" customHeight="1">
      <c r="B39" s="4" t="s">
        <v>107</v>
      </c>
      <c r="C39" s="1" t="str">
        <f>'F2 SAS'!C39</f>
        <v>Salarié avec CATP ou CAP</v>
      </c>
      <c r="D39" s="61"/>
      <c r="E39" s="61"/>
      <c r="F39" s="61"/>
      <c r="G39" s="61"/>
      <c r="H39" s="61"/>
      <c r="I39" s="61"/>
      <c r="J39" s="61"/>
      <c r="K39" s="61"/>
      <c r="L39" s="77" t="str">
        <f>IF(D39=0,"OK",IF(AND(D39&gt;0,K39&lt;&gt;"",K39=INT(K39),INT(K39)&gt;=D39),"OK","erreur"))</f>
        <v>OK</v>
      </c>
      <c r="N39" s="61"/>
      <c r="P39" s="66" t="str">
        <f>IF(D39="",IF(N39="","OK","erreur"),IF(N39&lt;&gt;"","OK","erreur"))</f>
        <v>OK</v>
      </c>
      <c r="R39" s="70">
        <f>IFERROR(+N39*R$61/N$61,0)</f>
        <v>0</v>
      </c>
    </row>
    <row r="40" spans="2:18" ht="15" customHeight="1">
      <c r="B40" s="4" t="s">
        <v>107</v>
      </c>
      <c r="C40" s="1" t="str">
        <f>'F2 SAS'!C40</f>
        <v>Auxiliaire de vie/Auxiliaire économe</v>
      </c>
      <c r="D40" s="61"/>
      <c r="E40" s="61"/>
      <c r="F40" s="61"/>
      <c r="G40" s="61"/>
      <c r="H40" s="61"/>
      <c r="I40" s="61"/>
      <c r="J40" s="61"/>
      <c r="K40" s="61"/>
      <c r="L40" s="77" t="str">
        <f>IF(D40=0,"OK",IF(AND(D40&gt;0,K40&lt;&gt;"",K40=INT(K40),INT(K40)&gt;=D40),"OK","erreur"))</f>
        <v>OK</v>
      </c>
      <c r="N40" s="61"/>
      <c r="P40" s="66" t="str">
        <f>IF(D40="",IF(N40="","OK","erreur"),IF(N40&lt;&gt;"","OK","erreur"))</f>
        <v>OK</v>
      </c>
      <c r="R40" s="70">
        <f>IFERROR(+N40*R$61/N$61,0)</f>
        <v>0</v>
      </c>
    </row>
    <row r="41" spans="2:18" ht="15" customHeight="1">
      <c r="B41" s="4" t="s">
        <v>111</v>
      </c>
      <c r="C41" s="1" t="str">
        <f>'F2 SAS'!C41</f>
        <v>Aide socio-familiale / AAQ</v>
      </c>
      <c r="D41" s="61"/>
      <c r="E41" s="61"/>
      <c r="F41" s="61"/>
      <c r="G41" s="61"/>
      <c r="H41" s="61"/>
      <c r="I41" s="61"/>
      <c r="J41" s="61"/>
      <c r="K41" s="61"/>
      <c r="L41" s="77" t="str">
        <f>IF(D41=0,"OK",IF(AND(D41&gt;0,K41&lt;&gt;"",K41=INT(K41),INT(K41)&gt;=D41),"OK","erreur"))</f>
        <v>OK</v>
      </c>
      <c r="N41" s="61"/>
      <c r="P41" s="66" t="str">
        <f>IF(D41="",IF(N41="","OK","erreur"),IF(N41&lt;&gt;"","OK","erreur"))</f>
        <v>OK</v>
      </c>
      <c r="R41" s="70">
        <f>IFERROR(+N41*R$61/N$61,0)</f>
        <v>0</v>
      </c>
    </row>
    <row r="42" spans="2:18" ht="15" customHeight="1">
      <c r="B42" s="4" t="s">
        <v>112</v>
      </c>
      <c r="C42" s="1" t="str">
        <f>'F2 SAS'!C42</f>
        <v>Aide socio-familiale / AAQ en formation</v>
      </c>
      <c r="D42" s="61"/>
      <c r="E42" s="61"/>
      <c r="F42" s="61"/>
      <c r="G42" s="61"/>
      <c r="H42" s="61"/>
      <c r="I42" s="61"/>
      <c r="J42" s="61"/>
      <c r="K42" s="61"/>
      <c r="L42" s="77" t="str">
        <f>IF(D42=0,"OK",IF(AND(D42&gt;0,K42&lt;&gt;"",K42=INT(K42),INT(K42)&gt;=D42),"OK","erreur"))</f>
        <v>OK</v>
      </c>
      <c r="N42" s="61"/>
      <c r="P42" s="66" t="str">
        <f>IF(D42="",IF(N42="","OK","erreur"),IF(N42&lt;&gt;"","OK","erreur"))</f>
        <v>OK</v>
      </c>
      <c r="R42" s="70">
        <f>IFERROR(+N42*R$61/N$61,0)</f>
        <v>0</v>
      </c>
    </row>
    <row r="43" spans="2:18" ht="15" customHeight="1">
      <c r="B43" s="4" t="s">
        <v>110</v>
      </c>
      <c r="C43" s="1" t="str">
        <f>'F2 SAS'!C43</f>
        <v>Salarié non diplômé</v>
      </c>
      <c r="D43" s="61"/>
      <c r="E43" s="61"/>
      <c r="F43" s="61"/>
      <c r="G43" s="61"/>
      <c r="H43" s="61"/>
      <c r="I43" s="61"/>
      <c r="J43" s="61"/>
      <c r="K43" s="61"/>
      <c r="L43" s="77" t="str">
        <f>IF(D43=0,"OK",IF(AND(D43&gt;0,K43&lt;&gt;"",K43=INT(K43),INT(K43)&gt;=D43),"OK","erreur"))</f>
        <v>OK</v>
      </c>
      <c r="N43" s="61"/>
      <c r="P43" s="66" t="str">
        <f>IF(D43="",IF(N43="","OK","erreur"),IF(N43&lt;&gt;"","OK","erreur"))</f>
        <v>OK</v>
      </c>
      <c r="R43" s="70">
        <f>IFERROR(+N43*R$61/N$61,0)</f>
        <v>0</v>
      </c>
    </row>
    <row r="44" spans="2:18" ht="15" customHeight="1">
      <c r="B44" s="2" t="s">
        <v>52</v>
      </c>
      <c r="C44" s="3"/>
      <c r="D44" s="57"/>
      <c r="E44" s="57"/>
      <c r="F44" s="57"/>
      <c r="G44" s="57"/>
      <c r="H44" s="57"/>
      <c r="I44" s="57"/>
      <c r="J44" s="57"/>
      <c r="K44" s="78"/>
      <c r="L44" s="79"/>
      <c r="N44" s="81"/>
      <c r="P44" s="68"/>
      <c r="R44" s="69"/>
    </row>
    <row r="45" spans="2:18" ht="15" customHeight="1">
      <c r="B45" s="4" t="s">
        <v>108</v>
      </c>
      <c r="C45" s="1" t="str">
        <f>'F2 SAS'!C45</f>
        <v>Universitaire</v>
      </c>
      <c r="D45" s="61"/>
      <c r="E45" s="61"/>
      <c r="F45" s="61"/>
      <c r="G45" s="61"/>
      <c r="H45" s="61"/>
      <c r="I45" s="61"/>
      <c r="J45" s="61"/>
      <c r="K45" s="61"/>
      <c r="L45" s="77" t="str">
        <f t="shared" ref="L45:L52" si="8">IF(D45=0,"OK",IF(AND(D45&gt;0,K45&lt;&gt;"",K45=INT(K45),INT(K45)&gt;=D45),"OK","erreur"))</f>
        <v>OK</v>
      </c>
      <c r="N45" s="61"/>
      <c r="P45" s="66" t="str">
        <f t="shared" ref="P45:P52" si="9">IF(D45="",IF(N45="","OK","erreur"),IF(N45&lt;&gt;"","OK","erreur"))</f>
        <v>OK</v>
      </c>
      <c r="R45" s="70">
        <f t="shared" ref="R45:R52" si="10">IFERROR(+N45*R$61/N$61,0)</f>
        <v>0</v>
      </c>
    </row>
    <row r="46" spans="2:18" ht="15" customHeight="1">
      <c r="B46" s="4" t="s">
        <v>104</v>
      </c>
      <c r="C46" s="1" t="str">
        <f>'F2 SAS'!C46</f>
        <v>Bachelor</v>
      </c>
      <c r="D46" s="61"/>
      <c r="E46" s="61"/>
      <c r="F46" s="61"/>
      <c r="G46" s="61"/>
      <c r="H46" s="61"/>
      <c r="I46" s="61"/>
      <c r="J46" s="61"/>
      <c r="K46" s="61"/>
      <c r="L46" s="77" t="str">
        <f t="shared" si="8"/>
        <v>OK</v>
      </c>
      <c r="N46" s="61"/>
      <c r="P46" s="66" t="str">
        <f t="shared" si="9"/>
        <v>OK</v>
      </c>
      <c r="R46" s="70">
        <f t="shared" si="10"/>
        <v>0</v>
      </c>
    </row>
    <row r="47" spans="2:18" ht="15" customHeight="1">
      <c r="B47" s="4" t="s">
        <v>106</v>
      </c>
      <c r="C47" s="1" t="str">
        <f>'F2 SAS'!C47</f>
        <v>BTS</v>
      </c>
      <c r="D47" s="61"/>
      <c r="E47" s="61"/>
      <c r="F47" s="61"/>
      <c r="G47" s="61"/>
      <c r="H47" s="61"/>
      <c r="I47" s="61"/>
      <c r="J47" s="61"/>
      <c r="K47" s="61"/>
      <c r="L47" s="77" t="str">
        <f t="shared" si="8"/>
        <v>OK</v>
      </c>
      <c r="N47" s="61"/>
      <c r="P47" s="66" t="str">
        <f t="shared" si="9"/>
        <v>OK</v>
      </c>
      <c r="R47" s="70">
        <f t="shared" si="10"/>
        <v>0</v>
      </c>
    </row>
    <row r="48" spans="2:18" ht="15" customHeight="1">
      <c r="B48" s="4" t="s">
        <v>109</v>
      </c>
      <c r="C48" s="1" t="str">
        <f>'F2 SAS'!C48</f>
        <v>Bac</v>
      </c>
      <c r="D48" s="61"/>
      <c r="E48" s="61"/>
      <c r="F48" s="61"/>
      <c r="G48" s="61"/>
      <c r="H48" s="61"/>
      <c r="I48" s="61"/>
      <c r="J48" s="61"/>
      <c r="K48" s="61"/>
      <c r="L48" s="77" t="str">
        <f t="shared" si="8"/>
        <v>OK</v>
      </c>
      <c r="N48" s="61"/>
      <c r="P48" s="66" t="str">
        <f t="shared" si="9"/>
        <v>OK</v>
      </c>
      <c r="R48" s="70">
        <f t="shared" si="10"/>
        <v>0</v>
      </c>
    </row>
    <row r="49" spans="2:18" ht="15" customHeight="1">
      <c r="B49" s="4" t="s">
        <v>107</v>
      </c>
      <c r="C49" s="1" t="str">
        <f>'F2 SAS'!C49</f>
        <v>Salarié avec 3ième sec. ou ens. moyen</v>
      </c>
      <c r="D49" s="61"/>
      <c r="E49" s="61"/>
      <c r="F49" s="61"/>
      <c r="G49" s="61"/>
      <c r="H49" s="61"/>
      <c r="I49" s="61"/>
      <c r="J49" s="61"/>
      <c r="K49" s="61"/>
      <c r="L49" s="77" t="str">
        <f t="shared" si="8"/>
        <v>OK</v>
      </c>
      <c r="N49" s="61"/>
      <c r="P49" s="66" t="str">
        <f t="shared" si="9"/>
        <v>OK</v>
      </c>
      <c r="R49" s="70">
        <f t="shared" si="10"/>
        <v>0</v>
      </c>
    </row>
    <row r="50" spans="2:18" ht="15" customHeight="1">
      <c r="B50" s="4" t="s">
        <v>111</v>
      </c>
      <c r="C50" s="1" t="str">
        <f>'F2 SAS'!C50</f>
        <v>Salarié avec 5ième sec. ou 9ième moyen</v>
      </c>
      <c r="D50" s="61"/>
      <c r="E50" s="61"/>
      <c r="F50" s="61"/>
      <c r="G50" s="61"/>
      <c r="H50" s="61"/>
      <c r="I50" s="61"/>
      <c r="J50" s="61"/>
      <c r="K50" s="61"/>
      <c r="L50" s="77" t="str">
        <f t="shared" si="8"/>
        <v>OK</v>
      </c>
      <c r="N50" s="61"/>
      <c r="P50" s="66" t="str">
        <f t="shared" si="9"/>
        <v>OK</v>
      </c>
      <c r="R50" s="70">
        <f t="shared" si="10"/>
        <v>0</v>
      </c>
    </row>
    <row r="51" spans="2:18" ht="15" customHeight="1">
      <c r="B51" s="4" t="s">
        <v>110</v>
      </c>
      <c r="C51" s="1" t="str">
        <f>'F2 SAS'!C51</f>
        <v>Salarié sans 5ième sec. ou 9ième moyen</v>
      </c>
      <c r="D51" s="61"/>
      <c r="E51" s="61"/>
      <c r="F51" s="61"/>
      <c r="G51" s="61"/>
      <c r="H51" s="61"/>
      <c r="I51" s="61"/>
      <c r="J51" s="61"/>
      <c r="K51" s="61"/>
      <c r="L51" s="77" t="str">
        <f t="shared" si="8"/>
        <v>OK</v>
      </c>
      <c r="N51" s="61"/>
      <c r="P51" s="66" t="str">
        <f t="shared" si="9"/>
        <v>OK</v>
      </c>
      <c r="R51" s="70">
        <f t="shared" si="10"/>
        <v>0</v>
      </c>
    </row>
    <row r="52" spans="2:18" ht="15" customHeight="1">
      <c r="B52" s="4" t="s">
        <v>110</v>
      </c>
      <c r="C52" s="1" t="str">
        <f>'F2 SAS'!C52</f>
        <v>Salarié non diplômé</v>
      </c>
      <c r="D52" s="61"/>
      <c r="E52" s="61"/>
      <c r="F52" s="61"/>
      <c r="G52" s="61"/>
      <c r="H52" s="61"/>
      <c r="I52" s="61"/>
      <c r="J52" s="61"/>
      <c r="K52" s="61"/>
      <c r="L52" s="77" t="str">
        <f t="shared" si="8"/>
        <v>OK</v>
      </c>
      <c r="N52" s="61"/>
      <c r="P52" s="66" t="str">
        <f t="shared" si="9"/>
        <v>OK</v>
      </c>
      <c r="R52" s="70">
        <f t="shared" si="10"/>
        <v>0</v>
      </c>
    </row>
    <row r="53" spans="2:18" ht="15" customHeight="1">
      <c r="B53" s="2" t="s">
        <v>60</v>
      </c>
      <c r="C53" s="3"/>
      <c r="D53" s="57"/>
      <c r="E53" s="57"/>
      <c r="F53" s="57"/>
      <c r="G53" s="57"/>
      <c r="H53" s="57"/>
      <c r="I53" s="57"/>
      <c r="J53" s="57"/>
      <c r="K53" s="78"/>
      <c r="L53" s="79"/>
      <c r="N53" s="80"/>
      <c r="P53" s="68"/>
      <c r="R53" s="69"/>
    </row>
    <row r="54" spans="2:18" ht="15" customHeight="1">
      <c r="B54" s="4" t="s">
        <v>107</v>
      </c>
      <c r="C54" s="1" t="str">
        <f>'F2 SAS'!C54</f>
        <v>Salarié avec CATP ou CAP</v>
      </c>
      <c r="D54" s="61"/>
      <c r="E54" s="61"/>
      <c r="F54" s="61"/>
      <c r="G54" s="61"/>
      <c r="H54" s="61"/>
      <c r="I54" s="61"/>
      <c r="J54" s="61"/>
      <c r="K54" s="61"/>
      <c r="L54" s="77" t="str">
        <f t="shared" ref="L54:L59" si="11">IF(D54=0,"OK",IF(AND(D54&gt;0,K54&lt;&gt;"",K54=INT(K54),INT(K54)&gt;=D54),"OK","erreur"))</f>
        <v>OK</v>
      </c>
      <c r="N54" s="61"/>
      <c r="P54" s="66" t="str">
        <f t="shared" ref="P54:P59" si="12">IF(D54="",IF(N54="","OK","erreur"),IF(N54&lt;&gt;"","OK","erreur"))</f>
        <v>OK</v>
      </c>
      <c r="R54" s="70">
        <f t="shared" ref="R54:R59" si="13">IFERROR(+N54*R$61/N$61,0)</f>
        <v>0</v>
      </c>
    </row>
    <row r="55" spans="2:18" ht="15" customHeight="1">
      <c r="B55" s="4" t="s">
        <v>112</v>
      </c>
      <c r="C55" s="1" t="str">
        <f>'F2 SAS'!C55</f>
        <v>Salarié sans CATP</v>
      </c>
      <c r="D55" s="61"/>
      <c r="E55" s="61"/>
      <c r="F55" s="61"/>
      <c r="G55" s="61"/>
      <c r="H55" s="61"/>
      <c r="I55" s="61"/>
      <c r="J55" s="61"/>
      <c r="K55" s="61"/>
      <c r="L55" s="77" t="str">
        <f t="shared" si="11"/>
        <v>OK</v>
      </c>
      <c r="N55" s="61"/>
      <c r="P55" s="66" t="str">
        <f t="shared" si="12"/>
        <v>OK</v>
      </c>
      <c r="R55" s="70">
        <f t="shared" si="13"/>
        <v>0</v>
      </c>
    </row>
    <row r="56" spans="2:18" ht="15" customHeight="1">
      <c r="B56" s="4" t="s">
        <v>110</v>
      </c>
      <c r="C56" s="1" t="str">
        <f>'F2 SAS'!C56</f>
        <v>Salarié non diplômé - Nettoyage</v>
      </c>
      <c r="D56" s="61"/>
      <c r="E56" s="61"/>
      <c r="F56" s="61"/>
      <c r="G56" s="61"/>
      <c r="H56" s="61"/>
      <c r="I56" s="61"/>
      <c r="J56" s="61"/>
      <c r="K56" s="61"/>
      <c r="L56" s="77" t="str">
        <f t="shared" si="11"/>
        <v>OK</v>
      </c>
      <c r="N56" s="61"/>
      <c r="P56" s="66" t="str">
        <f t="shared" si="12"/>
        <v>OK</v>
      </c>
      <c r="R56" s="70">
        <f t="shared" si="13"/>
        <v>0</v>
      </c>
    </row>
    <row r="57" spans="2:18" ht="15" customHeight="1">
      <c r="B57" s="4" t="s">
        <v>110</v>
      </c>
      <c r="C57" s="1" t="str">
        <f>'F2 SAS'!C57</f>
        <v>Salarié non diplômé - Aide cuisinière</v>
      </c>
      <c r="D57" s="61"/>
      <c r="E57" s="61"/>
      <c r="F57" s="61"/>
      <c r="G57" s="61"/>
      <c r="H57" s="61"/>
      <c r="I57" s="61"/>
      <c r="J57" s="61"/>
      <c r="K57" s="61"/>
      <c r="L57" s="77" t="str">
        <f t="shared" si="11"/>
        <v>OK</v>
      </c>
      <c r="N57" s="61"/>
      <c r="P57" s="66" t="str">
        <f t="shared" si="12"/>
        <v>OK</v>
      </c>
      <c r="R57" s="70">
        <f t="shared" si="13"/>
        <v>0</v>
      </c>
    </row>
    <row r="58" spans="2:18" ht="15" customHeight="1">
      <c r="B58" s="4" t="s">
        <v>110</v>
      </c>
      <c r="C58" s="1" t="str">
        <f>'F2 SAS'!C58</f>
        <v>Salarié non diplômé - Lingère</v>
      </c>
      <c r="D58" s="61"/>
      <c r="E58" s="61"/>
      <c r="F58" s="61"/>
      <c r="G58" s="61"/>
      <c r="H58" s="61"/>
      <c r="I58" s="61"/>
      <c r="J58" s="61"/>
      <c r="K58" s="61"/>
      <c r="L58" s="77" t="str">
        <f t="shared" si="11"/>
        <v>OK</v>
      </c>
      <c r="N58" s="61"/>
      <c r="P58" s="66" t="str">
        <f t="shared" si="12"/>
        <v>OK</v>
      </c>
      <c r="R58" s="70">
        <f t="shared" si="13"/>
        <v>0</v>
      </c>
    </row>
    <row r="59" spans="2:18" ht="15" customHeight="1">
      <c r="B59" s="8" t="s">
        <v>110</v>
      </c>
      <c r="C59" s="62" t="str">
        <f>'F2 SAS'!C59</f>
        <v>Salarié non diplômé - Chauffeur</v>
      </c>
      <c r="D59" s="61"/>
      <c r="E59" s="61"/>
      <c r="F59" s="61"/>
      <c r="G59" s="61"/>
      <c r="H59" s="61"/>
      <c r="I59" s="61"/>
      <c r="J59" s="61"/>
      <c r="K59" s="61"/>
      <c r="L59" s="77" t="str">
        <f t="shared" si="11"/>
        <v>OK</v>
      </c>
      <c r="N59" s="61"/>
      <c r="P59" s="66" t="str">
        <f t="shared" si="12"/>
        <v>OK</v>
      </c>
      <c r="R59" s="70">
        <f t="shared" si="13"/>
        <v>0</v>
      </c>
    </row>
    <row r="60" spans="2:18" ht="15" customHeight="1">
      <c r="D60" s="55"/>
      <c r="E60" s="55"/>
      <c r="F60" s="55"/>
      <c r="G60" s="55"/>
      <c r="H60" s="55"/>
      <c r="I60" s="55"/>
      <c r="J60" s="55"/>
      <c r="K60" s="55"/>
      <c r="N60" s="55"/>
      <c r="P60" s="9"/>
      <c r="R60" s="55"/>
    </row>
    <row r="61" spans="2:18" ht="15" customHeight="1">
      <c r="B61" s="5" t="s">
        <v>96</v>
      </c>
      <c r="C61" s="11"/>
      <c r="D61" s="50">
        <f t="shared" ref="D61:K61" si="14">SUM(D17:D59)</f>
        <v>0</v>
      </c>
      <c r="E61" s="50">
        <f t="shared" si="14"/>
        <v>0</v>
      </c>
      <c r="F61" s="50">
        <f t="shared" si="14"/>
        <v>0</v>
      </c>
      <c r="G61" s="50">
        <f t="shared" si="14"/>
        <v>0</v>
      </c>
      <c r="H61" s="50">
        <f t="shared" si="14"/>
        <v>0</v>
      </c>
      <c r="I61" s="50">
        <f t="shared" si="14"/>
        <v>0</v>
      </c>
      <c r="J61" s="50">
        <f t="shared" si="14"/>
        <v>0</v>
      </c>
      <c r="K61" s="50">
        <f t="shared" si="14"/>
        <v>0</v>
      </c>
      <c r="L61" s="77" t="str">
        <f>IF(D61=0,"OK",IF(AND(D61&gt;0,K61&lt;&gt;"",K61=INT(K61),INT(K61)&gt;=D61),"OK","erreur"))</f>
        <v>OK</v>
      </c>
      <c r="N61" s="50">
        <f>SUM(N17:N59)</f>
        <v>0</v>
      </c>
      <c r="P61" s="66" t="str">
        <f>IF(D61="",IF(N61="","OK","erreur"),IF(N61&lt;&gt;"","OK","erreur"))</f>
        <v>OK</v>
      </c>
      <c r="R61" s="50">
        <f>+D71</f>
        <v>0</v>
      </c>
    </row>
    <row r="62" spans="2:18" ht="15" customHeight="1">
      <c r="B62" s="58"/>
      <c r="D62" s="63"/>
      <c r="E62" s="63"/>
      <c r="F62" s="63"/>
      <c r="G62" s="63"/>
      <c r="H62" s="63"/>
      <c r="I62" s="63"/>
      <c r="J62" s="63"/>
      <c r="N62" s="71"/>
    </row>
    <row r="63" spans="2:18" ht="15" customHeight="1">
      <c r="B63" s="82" t="s">
        <v>97</v>
      </c>
      <c r="C63" s="83"/>
      <c r="D63" s="84">
        <f>N61</f>
        <v>0</v>
      </c>
      <c r="H63"/>
      <c r="I63"/>
      <c r="J63"/>
      <c r="K63"/>
      <c r="L63"/>
      <c r="M63"/>
      <c r="N63"/>
    </row>
    <row r="64" spans="2:18" ht="15" customHeight="1" thickBot="1">
      <c r="H64"/>
      <c r="I64"/>
      <c r="J64"/>
      <c r="K64"/>
      <c r="L64"/>
      <c r="M64"/>
      <c r="N64"/>
    </row>
    <row r="65" spans="2:14" ht="15" customHeight="1" thickBot="1">
      <c r="B65" s="145" t="s">
        <v>98</v>
      </c>
      <c r="C65" s="146"/>
      <c r="D65" s="149"/>
      <c r="E65" s="85" t="s">
        <v>99</v>
      </c>
      <c r="F65" s="1" t="str">
        <f>IF(E66="OUI","à ne pas ajouter", "à ajouter")</f>
        <v>à ajouter</v>
      </c>
      <c r="H65"/>
      <c r="I65"/>
      <c r="J65"/>
      <c r="K65"/>
      <c r="L65"/>
      <c r="M65"/>
      <c r="N65"/>
    </row>
    <row r="66" spans="2:14" ht="15" customHeight="1" thickBot="1">
      <c r="B66" s="147"/>
      <c r="C66" s="148"/>
      <c r="D66" s="150"/>
      <c r="E66" s="86"/>
      <c r="F66" s="87"/>
      <c r="G66" s="87"/>
      <c r="H66"/>
      <c r="I66"/>
      <c r="J66"/>
      <c r="K66"/>
      <c r="L66"/>
      <c r="M66"/>
      <c r="N66"/>
    </row>
    <row r="67" spans="2:14" ht="15" customHeight="1" thickBot="1">
      <c r="B67" s="88"/>
      <c r="C67" s="88"/>
      <c r="D67" s="55"/>
      <c r="H67"/>
      <c r="I67"/>
      <c r="J67"/>
      <c r="K67"/>
      <c r="L67"/>
      <c r="M67"/>
      <c r="N67"/>
    </row>
    <row r="68" spans="2:14" ht="15" customHeight="1" thickBot="1">
      <c r="B68" s="145" t="s">
        <v>100</v>
      </c>
      <c r="C68" s="146"/>
      <c r="D68" s="149"/>
      <c r="E68" s="85" t="s">
        <v>101</v>
      </c>
      <c r="F68" s="1" t="str">
        <f>IF(E69="OUI","ne pas déduire", "à déduire")</f>
        <v>à déduire</v>
      </c>
      <c r="H68"/>
      <c r="I68"/>
      <c r="J68"/>
      <c r="K68"/>
      <c r="L68"/>
      <c r="M68"/>
      <c r="N68"/>
    </row>
    <row r="69" spans="2:14" ht="15" customHeight="1" thickBot="1">
      <c r="B69" s="147"/>
      <c r="C69" s="148"/>
      <c r="D69" s="150"/>
      <c r="E69" s="86"/>
      <c r="F69" s="87"/>
      <c r="G69" s="87"/>
      <c r="H69"/>
      <c r="I69"/>
      <c r="J69"/>
      <c r="K69"/>
      <c r="L69"/>
      <c r="M69"/>
      <c r="N69"/>
    </row>
    <row r="70" spans="2:14" ht="15" customHeight="1">
      <c r="H70"/>
      <c r="I70"/>
      <c r="J70"/>
      <c r="K70"/>
      <c r="L70"/>
      <c r="M70"/>
      <c r="N70"/>
    </row>
    <row r="71" spans="2:14" ht="15" customHeight="1">
      <c r="B71" s="82" t="s">
        <v>102</v>
      </c>
      <c r="C71" s="90"/>
      <c r="D71" s="84">
        <f>IF(E66="non",D65,0)+IF(E69="non",-D68,0)+D63</f>
        <v>0</v>
      </c>
      <c r="K71" s="89"/>
      <c r="L71" s="89"/>
      <c r="M71" s="89"/>
    </row>
    <row r="72" spans="2:14" ht="15" customHeight="1">
      <c r="D72" s="93"/>
    </row>
  </sheetData>
  <sheetProtection selectLockedCells="1"/>
  <mergeCells count="21">
    <mergeCell ref="P12:P14"/>
    <mergeCell ref="R12:R14"/>
    <mergeCell ref="B65:C66"/>
    <mergeCell ref="D65:D66"/>
    <mergeCell ref="B2:R2"/>
    <mergeCell ref="B4:R4"/>
    <mergeCell ref="B5:R5"/>
    <mergeCell ref="D7:N7"/>
    <mergeCell ref="B8:C8"/>
    <mergeCell ref="D12:D14"/>
    <mergeCell ref="E12:E14"/>
    <mergeCell ref="F12:F14"/>
    <mergeCell ref="I12:I14"/>
    <mergeCell ref="J12:J14"/>
    <mergeCell ref="G12:G14"/>
    <mergeCell ref="B68:C69"/>
    <mergeCell ref="D68:D69"/>
    <mergeCell ref="K12:K14"/>
    <mergeCell ref="L12:L14"/>
    <mergeCell ref="N12:N14"/>
    <mergeCell ref="H12:H14"/>
  </mergeCells>
  <conditionalFormatting sqref="B2">
    <cfRule type="expression" dxfId="46" priority="5">
      <formula>$T$2="OK"</formula>
    </cfRule>
    <cfRule type="expression" dxfId="45" priority="6">
      <formula>$T$2="NOK"</formula>
    </cfRule>
  </conditionalFormatting>
  <conditionalFormatting sqref="L17:L30 L32:L37 L39:L43 L45:L52 L54:L59">
    <cfRule type="containsText" dxfId="44" priority="3" stopIfTrue="1" operator="containsText" text="OK">
      <formula>NOT(ISERROR(SEARCH("OK",L17)))</formula>
    </cfRule>
  </conditionalFormatting>
  <conditionalFormatting sqref="L17:L59">
    <cfRule type="containsText" dxfId="43" priority="4" stopIfTrue="1" operator="containsText" text="erreur">
      <formula>NOT(ISERROR(SEARCH("erreur",L17)))</formula>
    </cfRule>
  </conditionalFormatting>
  <conditionalFormatting sqref="L61">
    <cfRule type="containsText" dxfId="42" priority="1" stopIfTrue="1" operator="containsText" text="OK">
      <formula>NOT(ISERROR(SEARCH("OK",L61)))</formula>
    </cfRule>
    <cfRule type="containsText" dxfId="41" priority="2" stopIfTrue="1" operator="containsText" text="erreur">
      <formula>NOT(ISERROR(SEARCH("erreur",L61)))</formula>
    </cfRule>
  </conditionalFormatting>
  <conditionalFormatting sqref="P17:P30 P32:P37 P39:P43 P45:P52 P54:P59 P61">
    <cfRule type="containsText" dxfId="40" priority="10" stopIfTrue="1" operator="containsText" text="OK">
      <formula>NOT(ISERROR(SEARCH("OK",P17)))</formula>
    </cfRule>
  </conditionalFormatting>
  <conditionalFormatting sqref="P17:P59 P61 R31 R38 R44">
    <cfRule type="containsText" dxfId="39" priority="11" stopIfTrue="1" operator="containsText" text="erreur">
      <formula>NOT(ISERROR(SEARCH("erreur",P17)))</formula>
    </cfRule>
  </conditionalFormatting>
  <conditionalFormatting sqref="P17:P59 R31 R38 R44 P61">
    <cfRule type="containsText" dxfId="38" priority="13" stopIfTrue="1" operator="containsText" text="ok">
      <formula>NOT(ISERROR(SEARCH("ok",P17)))</formula>
    </cfRule>
  </conditionalFormatting>
  <conditionalFormatting sqref="P17:P61 R31 R38 R44">
    <cfRule type="cellIs" dxfId="37" priority="12" stopIfTrue="1" operator="equal">
      <formula>"erreur"</formula>
    </cfRule>
  </conditionalFormatting>
  <conditionalFormatting sqref="R53">
    <cfRule type="containsText" dxfId="36" priority="7" stopIfTrue="1" operator="containsText" text="erreur">
      <formula>NOT(ISERROR(SEARCH("erreur",R53)))</formula>
    </cfRule>
    <cfRule type="cellIs" dxfId="35" priority="8" stopIfTrue="1" operator="equal">
      <formula>"erreur"</formula>
    </cfRule>
    <cfRule type="containsText" dxfId="34" priority="9" stopIfTrue="1" operator="containsText" text="ok">
      <formula>NOT(ISERROR(SEARCH("ok",R53)))</formula>
    </cfRule>
  </conditionalFormatting>
  <dataValidations count="2">
    <dataValidation type="list" allowBlank="1" showInputMessage="1" showErrorMessage="1" sqref="E66 E69">
      <formula1>"Oui,Non"</formula1>
    </dataValidation>
    <dataValidation type="decimal" operator="greaterThanOrEqual" showInputMessage="1" showErrorMessage="1" error="Le montant doit être supérieur ou égal à 0" sqref="D65 D68">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2"/>
  <sheetViews>
    <sheetView showGridLines="0" topLeftCell="A37" zoomScale="82" zoomScaleNormal="82" workbookViewId="0">
      <selection activeCell="D6" sqref="D6"/>
    </sheetView>
  </sheetViews>
  <sheetFormatPr defaultColWidth="11.42578125" defaultRowHeight="15" customHeight="1"/>
  <cols>
    <col min="1" max="1" width="2.85546875" style="1" customWidth="1"/>
    <col min="2" max="2" width="8.5703125" style="1" customWidth="1"/>
    <col min="3" max="3" width="44.85546875" style="1" customWidth="1"/>
    <col min="4"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9" customFormat="1" ht="60" customHeight="1" thickBot="1">
      <c r="B2" s="161" t="s">
        <v>125</v>
      </c>
      <c r="C2" s="162"/>
      <c r="D2" s="162"/>
      <c r="E2" s="162"/>
      <c r="F2" s="162"/>
      <c r="G2" s="162"/>
      <c r="H2" s="162"/>
      <c r="I2" s="162"/>
      <c r="J2" s="162"/>
      <c r="K2" s="162"/>
      <c r="L2" s="162"/>
      <c r="M2" s="162"/>
      <c r="N2" s="162"/>
      <c r="O2" s="162"/>
      <c r="P2" s="162"/>
      <c r="Q2" s="162"/>
      <c r="R2" s="163"/>
      <c r="T2" s="54" t="str">
        <f>IF(AND(E66&lt;&gt;"",E69&lt;&gt;""),"OK","NOK")</f>
        <v>NOK</v>
      </c>
    </row>
    <row r="3" spans="2:20" ht="15" customHeight="1" thickBot="1"/>
    <row r="4" spans="2:20">
      <c r="B4" s="164" t="s">
        <v>68</v>
      </c>
      <c r="C4" s="165"/>
      <c r="D4" s="165"/>
      <c r="E4" s="165"/>
      <c r="F4" s="165"/>
      <c r="G4" s="165"/>
      <c r="H4" s="165"/>
      <c r="I4" s="165"/>
      <c r="J4" s="165"/>
      <c r="K4" s="165"/>
      <c r="L4" s="165"/>
      <c r="M4" s="165"/>
      <c r="N4" s="165"/>
      <c r="O4" s="165"/>
      <c r="P4" s="165"/>
      <c r="Q4" s="165"/>
      <c r="R4" s="166"/>
    </row>
    <row r="5" spans="2:20" ht="15.75" thickBot="1">
      <c r="B5" s="167" t="s">
        <v>169</v>
      </c>
      <c r="C5" s="168"/>
      <c r="D5" s="168"/>
      <c r="E5" s="168"/>
      <c r="F5" s="168"/>
      <c r="G5" s="168"/>
      <c r="H5" s="168"/>
      <c r="I5" s="168"/>
      <c r="J5" s="168"/>
      <c r="K5" s="168"/>
      <c r="L5" s="168"/>
      <c r="M5" s="168"/>
      <c r="N5" s="168"/>
      <c r="O5" s="168"/>
      <c r="P5" s="168"/>
      <c r="Q5" s="168"/>
      <c r="R5" s="169"/>
    </row>
    <row r="7" spans="2:20" ht="15" customHeight="1">
      <c r="B7" s="6" t="s">
        <v>14</v>
      </c>
      <c r="C7" s="49"/>
      <c r="D7" s="170">
        <f>+'F1'!C7</f>
        <v>0</v>
      </c>
      <c r="E7" s="171"/>
      <c r="F7" s="171"/>
      <c r="G7" s="171"/>
      <c r="H7" s="171"/>
      <c r="I7" s="171"/>
      <c r="J7" s="171"/>
      <c r="K7" s="171"/>
      <c r="L7" s="171"/>
      <c r="M7" s="171"/>
      <c r="N7" s="172"/>
    </row>
    <row r="8" spans="2:20" ht="15" customHeight="1">
      <c r="B8" s="182" t="s">
        <v>113</v>
      </c>
      <c r="C8" s="183"/>
      <c r="D8" s="94" t="str">
        <f>+'F1'!C22</f>
        <v>État-communal</v>
      </c>
      <c r="E8" s="95"/>
      <c r="F8" s="95"/>
      <c r="G8" s="95"/>
      <c r="H8" s="95"/>
      <c r="I8" s="95"/>
      <c r="J8" s="95"/>
      <c r="K8" s="95"/>
      <c r="L8" s="95"/>
      <c r="M8" s="95"/>
      <c r="N8" s="96"/>
    </row>
    <row r="9" spans="2:20" ht="15" customHeight="1">
      <c r="B9" s="58"/>
      <c r="D9" s="59"/>
    </row>
    <row r="10" spans="2:20" ht="15" customHeight="1">
      <c r="B10" s="26"/>
    </row>
    <row r="11" spans="2:20" ht="15" customHeight="1">
      <c r="D11" s="74">
        <v>1</v>
      </c>
      <c r="E11" s="74" t="s">
        <v>70</v>
      </c>
      <c r="F11" s="74" t="s">
        <v>71</v>
      </c>
      <c r="G11" s="74" t="s">
        <v>72</v>
      </c>
      <c r="H11" s="74" t="s">
        <v>73</v>
      </c>
      <c r="I11" s="74" t="s">
        <v>118</v>
      </c>
      <c r="J11" s="74" t="s">
        <v>119</v>
      </c>
      <c r="K11" s="74">
        <v>2</v>
      </c>
      <c r="N11" s="74">
        <v>3</v>
      </c>
      <c r="P11" s="74">
        <v>4</v>
      </c>
      <c r="R11" s="74" t="s">
        <v>74</v>
      </c>
    </row>
    <row r="12" spans="2:20" s="9" customFormat="1" ht="30.2" customHeight="1">
      <c r="B12" s="1"/>
      <c r="C12" s="1"/>
      <c r="D12" s="155" t="s">
        <v>67</v>
      </c>
      <c r="E12" s="155" t="s">
        <v>120</v>
      </c>
      <c r="F12" s="155" t="s">
        <v>121</v>
      </c>
      <c r="G12" s="155" t="s">
        <v>75</v>
      </c>
      <c r="H12" s="155" t="s">
        <v>76</v>
      </c>
      <c r="I12" s="155" t="s">
        <v>77</v>
      </c>
      <c r="J12" s="155" t="s">
        <v>78</v>
      </c>
      <c r="K12" s="151" t="s">
        <v>79</v>
      </c>
      <c r="L12" s="152" t="s">
        <v>66</v>
      </c>
      <c r="N12" s="155" t="s">
        <v>80</v>
      </c>
      <c r="P12" s="158" t="s">
        <v>81</v>
      </c>
      <c r="R12" s="152" t="s">
        <v>82</v>
      </c>
    </row>
    <row r="13" spans="2:20" s="9" customFormat="1" ht="30.2" customHeight="1">
      <c r="B13" s="1"/>
      <c r="C13" s="1"/>
      <c r="D13" s="156"/>
      <c r="E13" s="156"/>
      <c r="F13" s="156"/>
      <c r="G13" s="156"/>
      <c r="H13" s="156"/>
      <c r="I13" s="156"/>
      <c r="J13" s="156"/>
      <c r="K13" s="151"/>
      <c r="L13" s="153"/>
      <c r="N13" s="156"/>
      <c r="P13" s="159"/>
      <c r="R13" s="153"/>
    </row>
    <row r="14" spans="2:20" s="9" customFormat="1" ht="30.2" customHeight="1">
      <c r="B14" s="1"/>
      <c r="C14" s="1"/>
      <c r="D14" s="157"/>
      <c r="E14" s="157"/>
      <c r="F14" s="157"/>
      <c r="G14" s="157"/>
      <c r="H14" s="157"/>
      <c r="I14" s="157"/>
      <c r="J14" s="157"/>
      <c r="K14" s="151"/>
      <c r="L14" s="154"/>
      <c r="N14" s="157"/>
      <c r="P14" s="160"/>
      <c r="R14" s="154"/>
    </row>
    <row r="15" spans="2:20" ht="15" customHeight="1">
      <c r="B15" s="2" t="s">
        <v>15</v>
      </c>
      <c r="C15" s="3"/>
      <c r="D15" s="56"/>
      <c r="E15" s="56"/>
      <c r="F15" s="56"/>
      <c r="G15" s="56"/>
      <c r="H15" s="56"/>
      <c r="I15" s="56"/>
      <c r="J15" s="56"/>
      <c r="K15" s="75"/>
      <c r="L15" s="76"/>
      <c r="N15" s="64"/>
      <c r="P15" s="65"/>
      <c r="R15" s="64"/>
    </row>
    <row r="16" spans="2:20" ht="15" customHeight="1">
      <c r="B16" s="2"/>
      <c r="C16" s="10" t="s">
        <v>0</v>
      </c>
      <c r="D16" s="56"/>
      <c r="E16" s="56"/>
      <c r="F16" s="56"/>
      <c r="G16" s="56"/>
      <c r="H16" s="56"/>
      <c r="I16" s="56"/>
      <c r="J16" s="56"/>
      <c r="K16" s="75"/>
      <c r="L16" s="76"/>
      <c r="N16" s="64"/>
      <c r="P16" s="65"/>
      <c r="R16" s="64"/>
    </row>
    <row r="17" spans="2:18" ht="15" customHeight="1">
      <c r="B17" s="180"/>
      <c r="C17" s="1" t="str">
        <f>'F2 SAS'!C17</f>
        <v xml:space="preserve">Médecin </v>
      </c>
      <c r="D17" s="61"/>
      <c r="E17" s="61"/>
      <c r="F17" s="61"/>
      <c r="G17" s="61"/>
      <c r="H17" s="61"/>
      <c r="I17" s="61"/>
      <c r="J17" s="61"/>
      <c r="K17" s="61"/>
      <c r="L17" s="77" t="str">
        <f>IF(D17=0,"OK",IF(AND(D17&gt;0,K17&lt;&gt;"",K17=INT(K17),INT(K17)&gt;=D17),"OK","erreur"))</f>
        <v>OK</v>
      </c>
      <c r="N17" s="61"/>
      <c r="P17" s="66" t="str">
        <f t="shared" ref="P17:P30" si="0">IF(D17="",IF(N17="","OK","erreur"),IF(N17&lt;&gt;"","OK","erreur"))</f>
        <v>OK</v>
      </c>
      <c r="R17" s="70">
        <f t="shared" ref="R17:R30" si="1">IFERROR(+N17*R$61/N$61,0)</f>
        <v>0</v>
      </c>
    </row>
    <row r="18" spans="2:18" ht="15" customHeight="1">
      <c r="B18" s="181"/>
      <c r="C18" s="1" t="str">
        <f>'F2 SAS'!C18</f>
        <v>Licencié en sciences hospitalières</v>
      </c>
      <c r="D18" s="61"/>
      <c r="E18" s="61"/>
      <c r="F18" s="61"/>
      <c r="G18" s="61"/>
      <c r="H18" s="61"/>
      <c r="I18" s="61"/>
      <c r="J18" s="61"/>
      <c r="K18" s="61"/>
      <c r="L18" s="77" t="str">
        <f t="shared" ref="L18:L30" si="2">IF(D18=0,"OK",IF(AND(D18&gt;0,K18&lt;&gt;"",K18=INT(K18),INT(K18)&gt;=D18),"OK","erreur"))</f>
        <v>OK</v>
      </c>
      <c r="N18" s="61"/>
      <c r="P18" s="66" t="str">
        <f t="shared" si="0"/>
        <v>OK</v>
      </c>
      <c r="R18" s="70">
        <f t="shared" si="1"/>
        <v>0</v>
      </c>
    </row>
    <row r="19" spans="2:18" ht="15" customHeight="1">
      <c r="B19" s="181"/>
      <c r="C19" s="1" t="str">
        <f>'F2 SAS'!C19</f>
        <v>Infirmier hospitalier gradué</v>
      </c>
      <c r="D19" s="61"/>
      <c r="E19" s="61"/>
      <c r="F19" s="61"/>
      <c r="G19" s="61"/>
      <c r="H19" s="61"/>
      <c r="I19" s="61"/>
      <c r="J19" s="61"/>
      <c r="K19" s="61"/>
      <c r="L19" s="77" t="str">
        <f t="shared" si="2"/>
        <v>OK</v>
      </c>
      <c r="N19" s="61"/>
      <c r="P19" s="66" t="str">
        <f t="shared" si="0"/>
        <v>OK</v>
      </c>
      <c r="R19" s="70">
        <f t="shared" si="1"/>
        <v>0</v>
      </c>
    </row>
    <row r="20" spans="2:18" ht="15" customHeight="1">
      <c r="B20" s="181"/>
      <c r="C20" s="1" t="str">
        <f>'F2 SAS'!C20</f>
        <v>Assistant social</v>
      </c>
      <c r="D20" s="61"/>
      <c r="E20" s="61"/>
      <c r="F20" s="61"/>
      <c r="G20" s="61"/>
      <c r="H20" s="61"/>
      <c r="I20" s="61"/>
      <c r="J20" s="61"/>
      <c r="K20" s="61"/>
      <c r="L20" s="77" t="str">
        <f t="shared" si="2"/>
        <v>OK</v>
      </c>
      <c r="N20" s="61"/>
      <c r="P20" s="66" t="str">
        <f t="shared" si="0"/>
        <v>OK</v>
      </c>
      <c r="R20" s="70">
        <f t="shared" si="1"/>
        <v>0</v>
      </c>
    </row>
    <row r="21" spans="2:18" ht="15" customHeight="1">
      <c r="B21" s="181"/>
      <c r="C21" s="1" t="str">
        <f>'F2 SAS'!C21</f>
        <v>Ergothérapeute</v>
      </c>
      <c r="D21" s="61"/>
      <c r="E21" s="61"/>
      <c r="F21" s="61"/>
      <c r="G21" s="61"/>
      <c r="H21" s="61"/>
      <c r="I21" s="61"/>
      <c r="J21" s="61"/>
      <c r="K21" s="61"/>
      <c r="L21" s="77" t="str">
        <f t="shared" si="2"/>
        <v>OK</v>
      </c>
      <c r="N21" s="61"/>
      <c r="P21" s="66" t="str">
        <f t="shared" si="0"/>
        <v>OK</v>
      </c>
      <c r="R21" s="70">
        <f t="shared" si="1"/>
        <v>0</v>
      </c>
    </row>
    <row r="22" spans="2:18" ht="15" customHeight="1">
      <c r="B22" s="181"/>
      <c r="C22" s="1" t="str">
        <f>'F2 SAS'!C22</f>
        <v>Kinésithérapeute</v>
      </c>
      <c r="D22" s="61"/>
      <c r="E22" s="61"/>
      <c r="F22" s="61"/>
      <c r="G22" s="61"/>
      <c r="H22" s="61"/>
      <c r="I22" s="61"/>
      <c r="J22" s="61"/>
      <c r="K22" s="61"/>
      <c r="L22" s="77" t="str">
        <f t="shared" si="2"/>
        <v>OK</v>
      </c>
      <c r="N22" s="61"/>
      <c r="P22" s="66" t="str">
        <f t="shared" si="0"/>
        <v>OK</v>
      </c>
      <c r="R22" s="70">
        <f t="shared" si="1"/>
        <v>0</v>
      </c>
    </row>
    <row r="23" spans="2:18" ht="15" customHeight="1">
      <c r="B23" s="181"/>
      <c r="C23" s="1" t="str">
        <f>'F2 SAS'!C23</f>
        <v>Psychomotricien</v>
      </c>
      <c r="D23" s="61"/>
      <c r="E23" s="61"/>
      <c r="F23" s="61"/>
      <c r="G23" s="61"/>
      <c r="H23" s="61"/>
      <c r="I23" s="61"/>
      <c r="J23" s="61"/>
      <c r="K23" s="61"/>
      <c r="L23" s="77" t="str">
        <f t="shared" si="2"/>
        <v>OK</v>
      </c>
      <c r="N23" s="61"/>
      <c r="P23" s="66" t="str">
        <f t="shared" si="0"/>
        <v>OK</v>
      </c>
      <c r="R23" s="70">
        <f t="shared" si="1"/>
        <v>0</v>
      </c>
    </row>
    <row r="24" spans="2:18" ht="15" customHeight="1">
      <c r="B24" s="181"/>
      <c r="C24" s="1" t="str">
        <f>'F2 SAS'!C24</f>
        <v>Pédagogue curatif</v>
      </c>
      <c r="D24" s="61"/>
      <c r="E24" s="61"/>
      <c r="F24" s="61"/>
      <c r="G24" s="61"/>
      <c r="H24" s="61"/>
      <c r="I24" s="61"/>
      <c r="J24" s="61"/>
      <c r="K24" s="61"/>
      <c r="L24" s="77" t="str">
        <f t="shared" si="2"/>
        <v>OK</v>
      </c>
      <c r="N24" s="61"/>
      <c r="P24" s="66" t="str">
        <f t="shared" si="0"/>
        <v>OK</v>
      </c>
      <c r="R24" s="70">
        <f t="shared" si="1"/>
        <v>0</v>
      </c>
    </row>
    <row r="25" spans="2:18" ht="15" customHeight="1">
      <c r="B25" s="181"/>
      <c r="C25" s="1" t="str">
        <f>'F2 SAS'!C25</f>
        <v>Diététicien</v>
      </c>
      <c r="D25" s="61"/>
      <c r="E25" s="61"/>
      <c r="F25" s="61"/>
      <c r="G25" s="61"/>
      <c r="H25" s="61"/>
      <c r="I25" s="61"/>
      <c r="J25" s="61"/>
      <c r="K25" s="61"/>
      <c r="L25" s="77" t="str">
        <f t="shared" si="2"/>
        <v>OK</v>
      </c>
      <c r="N25" s="61"/>
      <c r="P25" s="66" t="str">
        <f t="shared" si="0"/>
        <v>OK</v>
      </c>
      <c r="R25" s="70">
        <f t="shared" si="1"/>
        <v>0</v>
      </c>
    </row>
    <row r="26" spans="2:18" ht="15" customHeight="1">
      <c r="B26" s="101"/>
      <c r="C26" s="1" t="str">
        <f>'F2 SAS'!C26</f>
        <v>Orthophoniste</v>
      </c>
      <c r="D26" s="61"/>
      <c r="E26" s="61"/>
      <c r="F26" s="61"/>
      <c r="G26" s="61"/>
      <c r="H26" s="61"/>
      <c r="I26" s="61"/>
      <c r="J26" s="61"/>
      <c r="K26" s="61"/>
      <c r="L26" s="77" t="str">
        <f t="shared" ref="L26" si="3">IF(D26=0,"OK",IF(AND(D26&gt;0,K26&lt;&gt;"",K26=INT(K26),INT(K26)&gt;=D26),"OK","erreur"))</f>
        <v>OK</v>
      </c>
      <c r="N26" s="61"/>
      <c r="P26" s="66" t="str">
        <f t="shared" ref="P26" si="4">IF(D26="",IF(N26="","OK","erreur"),IF(N26&lt;&gt;"","OK","erreur"))</f>
        <v>OK</v>
      </c>
      <c r="R26" s="70">
        <f t="shared" si="1"/>
        <v>0</v>
      </c>
    </row>
    <row r="27" spans="2:18" ht="15" customHeight="1">
      <c r="B27" s="4"/>
      <c r="C27" s="1" t="str">
        <f>'F2 SAS'!C27</f>
        <v>Infirmier anesthésiste / masseur</v>
      </c>
      <c r="D27" s="61"/>
      <c r="E27" s="61"/>
      <c r="F27" s="61"/>
      <c r="G27" s="61"/>
      <c r="H27" s="61"/>
      <c r="I27" s="61"/>
      <c r="J27" s="61"/>
      <c r="K27" s="61"/>
      <c r="L27" s="77" t="str">
        <f t="shared" si="2"/>
        <v>OK</v>
      </c>
      <c r="N27" s="61"/>
      <c r="P27" s="66" t="str">
        <f t="shared" si="0"/>
        <v>OK</v>
      </c>
      <c r="R27" s="70">
        <f t="shared" si="1"/>
        <v>0</v>
      </c>
    </row>
    <row r="28" spans="2:18" ht="15" customHeight="1">
      <c r="B28" s="4"/>
      <c r="C28" s="1" t="str">
        <f>'F2 SAS'!C28</f>
        <v>Infirmier psychiatrique</v>
      </c>
      <c r="D28" s="61"/>
      <c r="E28" s="61"/>
      <c r="F28" s="61"/>
      <c r="G28" s="61"/>
      <c r="H28" s="61"/>
      <c r="I28" s="61"/>
      <c r="J28" s="61"/>
      <c r="K28" s="61"/>
      <c r="L28" s="77" t="str">
        <f t="shared" si="2"/>
        <v>OK</v>
      </c>
      <c r="N28" s="61"/>
      <c r="P28" s="66" t="str">
        <f t="shared" si="0"/>
        <v>OK</v>
      </c>
      <c r="R28" s="70">
        <f t="shared" si="1"/>
        <v>0</v>
      </c>
    </row>
    <row r="29" spans="2:18" ht="15" customHeight="1">
      <c r="B29" s="4"/>
      <c r="C29" s="1" t="str">
        <f>'F2 SAS'!C29</f>
        <v>Infirmier</v>
      </c>
      <c r="D29" s="61"/>
      <c r="E29" s="61"/>
      <c r="F29" s="61"/>
      <c r="G29" s="61"/>
      <c r="H29" s="61"/>
      <c r="I29" s="61"/>
      <c r="J29" s="61"/>
      <c r="K29" s="61"/>
      <c r="L29" s="77" t="str">
        <f t="shared" si="2"/>
        <v>OK</v>
      </c>
      <c r="N29" s="61"/>
      <c r="P29" s="66" t="str">
        <f t="shared" si="0"/>
        <v>OK</v>
      </c>
      <c r="R29" s="70">
        <f t="shared" si="1"/>
        <v>0</v>
      </c>
    </row>
    <row r="30" spans="2:18" ht="15" customHeight="1">
      <c r="B30" s="4"/>
      <c r="C30" s="1" t="str">
        <f>'F2 SAS'!C30</f>
        <v>Aide soignant</v>
      </c>
      <c r="D30" s="61"/>
      <c r="E30" s="61"/>
      <c r="F30" s="61"/>
      <c r="G30" s="61"/>
      <c r="H30" s="61"/>
      <c r="I30" s="61"/>
      <c r="J30" s="61"/>
      <c r="K30" s="61"/>
      <c r="L30" s="77" t="str">
        <f t="shared" si="2"/>
        <v>OK</v>
      </c>
      <c r="N30" s="61"/>
      <c r="P30" s="66" t="str">
        <f t="shared" si="0"/>
        <v>OK</v>
      </c>
      <c r="R30" s="70">
        <f t="shared" si="1"/>
        <v>0</v>
      </c>
    </row>
    <row r="31" spans="2:18" ht="15" customHeight="1">
      <c r="B31" s="2"/>
      <c r="C31" s="10" t="s">
        <v>1</v>
      </c>
      <c r="D31" s="57"/>
      <c r="E31" s="57"/>
      <c r="F31" s="57"/>
      <c r="G31" s="57"/>
      <c r="H31" s="57"/>
      <c r="I31" s="57"/>
      <c r="J31" s="57"/>
      <c r="K31" s="78"/>
      <c r="L31" s="79"/>
      <c r="N31" s="80"/>
      <c r="P31" s="68"/>
      <c r="R31" s="69"/>
    </row>
    <row r="32" spans="2:18" ht="15" customHeight="1">
      <c r="B32" s="4"/>
      <c r="C32" s="1" t="str">
        <f>'F2 SAS'!C32</f>
        <v>Universitaire psychologue</v>
      </c>
      <c r="D32" s="61"/>
      <c r="E32" s="61"/>
      <c r="F32" s="61"/>
      <c r="G32" s="61"/>
      <c r="H32" s="61"/>
      <c r="I32" s="61"/>
      <c r="J32" s="61"/>
      <c r="K32" s="61"/>
      <c r="L32" s="77" t="str">
        <f t="shared" ref="L32:L37" si="5">IF(D32=0,"OK",IF(AND(D32&gt;0,K32&lt;&gt;"",K32=INT(K32),INT(K32)&gt;=D32),"OK","erreur"))</f>
        <v>OK</v>
      </c>
      <c r="N32" s="61"/>
      <c r="P32" s="66" t="str">
        <f t="shared" ref="P32:P37" si="6">IF(D32="",IF(N32="","OK","erreur"),IF(N32&lt;&gt;"","OK","erreur"))</f>
        <v>OK</v>
      </c>
      <c r="R32" s="70">
        <f t="shared" ref="R32:R37" si="7">IFERROR(+N32*R$61/N$61,0)</f>
        <v>0</v>
      </c>
    </row>
    <row r="33" spans="2:18" ht="15" customHeight="1">
      <c r="B33" s="4"/>
      <c r="C33" s="1" t="str">
        <f>'F2 SAS'!C33</f>
        <v>Educateur gradué</v>
      </c>
      <c r="D33" s="61"/>
      <c r="E33" s="61"/>
      <c r="F33" s="61"/>
      <c r="G33" s="61"/>
      <c r="H33" s="61"/>
      <c r="I33" s="61"/>
      <c r="J33" s="61"/>
      <c r="K33" s="61"/>
      <c r="L33" s="77" t="str">
        <f t="shared" si="5"/>
        <v>OK</v>
      </c>
      <c r="N33" s="61"/>
      <c r="P33" s="66" t="str">
        <f t="shared" si="6"/>
        <v>OK</v>
      </c>
      <c r="R33" s="70">
        <f t="shared" si="7"/>
        <v>0</v>
      </c>
    </row>
    <row r="34" spans="2:18" ht="15" customHeight="1">
      <c r="B34" s="4"/>
      <c r="C34" s="1" t="str">
        <f>'F2 SAS'!C34</f>
        <v>Educateur instructeur (bac)</v>
      </c>
      <c r="D34" s="61"/>
      <c r="E34" s="61"/>
      <c r="F34" s="61"/>
      <c r="G34" s="61"/>
      <c r="H34" s="61"/>
      <c r="I34" s="61"/>
      <c r="J34" s="61"/>
      <c r="K34" s="61"/>
      <c r="L34" s="77" t="str">
        <f t="shared" si="5"/>
        <v>OK</v>
      </c>
      <c r="N34" s="61"/>
      <c r="P34" s="66" t="str">
        <f t="shared" si="6"/>
        <v>OK</v>
      </c>
      <c r="R34" s="70">
        <f t="shared" si="7"/>
        <v>0</v>
      </c>
    </row>
    <row r="35" spans="2:18" ht="15" customHeight="1">
      <c r="B35" s="4"/>
      <c r="C35" s="1" t="str">
        <f>'F2 SAS'!C35</f>
        <v>Educateur diplômé</v>
      </c>
      <c r="D35" s="61"/>
      <c r="E35" s="61"/>
      <c r="F35" s="61"/>
      <c r="G35" s="61"/>
      <c r="H35" s="61"/>
      <c r="I35" s="61"/>
      <c r="J35" s="61"/>
      <c r="K35" s="61"/>
      <c r="L35" s="77" t="str">
        <f t="shared" si="5"/>
        <v>OK</v>
      </c>
      <c r="N35" s="61"/>
      <c r="P35" s="66" t="str">
        <f t="shared" si="6"/>
        <v>OK</v>
      </c>
      <c r="R35" s="70">
        <f t="shared" si="7"/>
        <v>0</v>
      </c>
    </row>
    <row r="36" spans="2:18" ht="15" customHeight="1">
      <c r="B36" s="4"/>
      <c r="C36" s="1" t="str">
        <f>'F2 SAS'!C36</f>
        <v>Educateur instructeur</v>
      </c>
      <c r="D36" s="61"/>
      <c r="E36" s="61"/>
      <c r="F36" s="61"/>
      <c r="G36" s="61"/>
      <c r="H36" s="61"/>
      <c r="I36" s="61"/>
      <c r="J36" s="61"/>
      <c r="K36" s="61"/>
      <c r="L36" s="77" t="str">
        <f t="shared" si="5"/>
        <v>OK</v>
      </c>
      <c r="N36" s="61"/>
      <c r="P36" s="66" t="str">
        <f t="shared" si="6"/>
        <v>OK</v>
      </c>
      <c r="R36" s="70">
        <f t="shared" si="7"/>
        <v>0</v>
      </c>
    </row>
    <row r="37" spans="2:18" ht="15" customHeight="1">
      <c r="B37" s="4"/>
      <c r="C37" s="1" t="str">
        <f>'F2 SAS'!C37</f>
        <v>Employé non diplômé</v>
      </c>
      <c r="D37" s="61"/>
      <c r="E37" s="61"/>
      <c r="F37" s="61"/>
      <c r="G37" s="61"/>
      <c r="H37" s="61"/>
      <c r="I37" s="61"/>
      <c r="J37" s="61"/>
      <c r="K37" s="61"/>
      <c r="L37" s="77" t="str">
        <f t="shared" si="5"/>
        <v>OK</v>
      </c>
      <c r="N37" s="61"/>
      <c r="P37" s="66" t="str">
        <f t="shared" si="6"/>
        <v>OK</v>
      </c>
      <c r="R37" s="70">
        <f t="shared" si="7"/>
        <v>0</v>
      </c>
    </row>
    <row r="38" spans="2:18" ht="15" customHeight="1">
      <c r="B38" s="2"/>
      <c r="C38" s="10" t="s">
        <v>2</v>
      </c>
      <c r="D38" s="57"/>
      <c r="E38" s="57"/>
      <c r="F38" s="57"/>
      <c r="G38" s="57"/>
      <c r="H38" s="57"/>
      <c r="I38" s="57"/>
      <c r="J38" s="57"/>
      <c r="K38" s="78"/>
      <c r="L38" s="79"/>
      <c r="N38" s="80"/>
      <c r="P38" s="68"/>
      <c r="R38" s="69"/>
    </row>
    <row r="39" spans="2:18" ht="15" customHeight="1">
      <c r="B39" s="4"/>
      <c r="C39" s="1" t="str">
        <f>'F2 SAS'!C39</f>
        <v>Salarié avec CATP ou CAP</v>
      </c>
      <c r="D39" s="61"/>
      <c r="E39" s="61"/>
      <c r="F39" s="61"/>
      <c r="G39" s="61"/>
      <c r="H39" s="61"/>
      <c r="I39" s="61"/>
      <c r="J39" s="61"/>
      <c r="K39" s="61"/>
      <c r="L39" s="77" t="str">
        <f t="shared" ref="L39:L43" si="8">IF(D39=0,"OK",IF(AND(D39&gt;0,K39&lt;&gt;"",K39=INT(K39),INT(K39)&gt;=D39),"OK","erreur"))</f>
        <v>OK</v>
      </c>
      <c r="N39" s="61"/>
      <c r="P39" s="66" t="str">
        <f>IF(D39="",IF(N39="","OK","erreur"),IF(N39&lt;&gt;"","OK","erreur"))</f>
        <v>OK</v>
      </c>
      <c r="R39" s="70">
        <f>IFERROR(+N39*R$61/N$61,0)</f>
        <v>0</v>
      </c>
    </row>
    <row r="40" spans="2:18" ht="15" customHeight="1">
      <c r="B40" s="4"/>
      <c r="C40" s="1" t="str">
        <f>'F2 SAS'!C40</f>
        <v>Auxiliaire de vie/Auxiliaire économe</v>
      </c>
      <c r="D40" s="61"/>
      <c r="E40" s="61"/>
      <c r="F40" s="61"/>
      <c r="G40" s="61"/>
      <c r="H40" s="61"/>
      <c r="I40" s="61"/>
      <c r="J40" s="61"/>
      <c r="K40" s="61"/>
      <c r="L40" s="77" t="str">
        <f t="shared" si="8"/>
        <v>OK</v>
      </c>
      <c r="N40" s="61"/>
      <c r="P40" s="66" t="str">
        <f>IF(D40="",IF(N40="","OK","erreur"),IF(N40&lt;&gt;"","OK","erreur"))</f>
        <v>OK</v>
      </c>
      <c r="R40" s="70">
        <f>IFERROR(+N40*R$61/N$61,0)</f>
        <v>0</v>
      </c>
    </row>
    <row r="41" spans="2:18" ht="15" customHeight="1">
      <c r="B41" s="4"/>
      <c r="C41" s="1" t="str">
        <f>'F2 SAS'!C41</f>
        <v>Aide socio-familiale / AAQ</v>
      </c>
      <c r="D41" s="61"/>
      <c r="E41" s="61"/>
      <c r="F41" s="61"/>
      <c r="G41" s="61"/>
      <c r="H41" s="61"/>
      <c r="I41" s="61"/>
      <c r="J41" s="61"/>
      <c r="K41" s="61"/>
      <c r="L41" s="77" t="str">
        <f t="shared" si="8"/>
        <v>OK</v>
      </c>
      <c r="N41" s="61"/>
      <c r="P41" s="66" t="str">
        <f>IF(D41="",IF(N41="","OK","erreur"),IF(N41&lt;&gt;"","OK","erreur"))</f>
        <v>OK</v>
      </c>
      <c r="R41" s="70">
        <f>IFERROR(+N41*R$61/N$61,0)</f>
        <v>0</v>
      </c>
    </row>
    <row r="42" spans="2:18" ht="15" customHeight="1">
      <c r="B42" s="4"/>
      <c r="C42" s="1" t="str">
        <f>'F2 SAS'!C42</f>
        <v>Aide socio-familiale / AAQ en formation</v>
      </c>
      <c r="D42" s="61"/>
      <c r="E42" s="61"/>
      <c r="F42" s="61"/>
      <c r="G42" s="61"/>
      <c r="H42" s="61"/>
      <c r="I42" s="61"/>
      <c r="J42" s="61"/>
      <c r="K42" s="61"/>
      <c r="L42" s="77" t="str">
        <f t="shared" si="8"/>
        <v>OK</v>
      </c>
      <c r="N42" s="61"/>
      <c r="P42" s="66" t="str">
        <f>IF(D42="",IF(N42="","OK","erreur"),IF(N42&lt;&gt;"","OK","erreur"))</f>
        <v>OK</v>
      </c>
      <c r="R42" s="70">
        <f>IFERROR(+N42*R$61/N$61,0)</f>
        <v>0</v>
      </c>
    </row>
    <row r="43" spans="2:18" ht="15" customHeight="1">
      <c r="B43" s="4"/>
      <c r="C43" s="1" t="str">
        <f>'F2 SAS'!C43</f>
        <v>Salarié non diplômé</v>
      </c>
      <c r="D43" s="61"/>
      <c r="E43" s="61"/>
      <c r="F43" s="61"/>
      <c r="G43" s="61"/>
      <c r="H43" s="61"/>
      <c r="I43" s="61"/>
      <c r="J43" s="61"/>
      <c r="K43" s="61"/>
      <c r="L43" s="77" t="str">
        <f t="shared" si="8"/>
        <v>OK</v>
      </c>
      <c r="N43" s="61"/>
      <c r="P43" s="66" t="str">
        <f>IF(D43="",IF(N43="","OK","erreur"),IF(N43&lt;&gt;"","OK","erreur"))</f>
        <v>OK</v>
      </c>
      <c r="R43" s="70">
        <f>IFERROR(+N43*R$61/N$61,0)</f>
        <v>0</v>
      </c>
    </row>
    <row r="44" spans="2:18" ht="15" customHeight="1">
      <c r="B44" s="2" t="s">
        <v>52</v>
      </c>
      <c r="C44" s="3"/>
      <c r="D44" s="57"/>
      <c r="E44" s="57"/>
      <c r="F44" s="57"/>
      <c r="G44" s="57"/>
      <c r="H44" s="57"/>
      <c r="I44" s="57"/>
      <c r="J44" s="57"/>
      <c r="K44" s="78"/>
      <c r="L44" s="79"/>
      <c r="N44" s="81"/>
      <c r="P44" s="68"/>
      <c r="R44" s="69"/>
    </row>
    <row r="45" spans="2:18" ht="15" customHeight="1">
      <c r="B45" s="4"/>
      <c r="C45" s="1" t="str">
        <f>'F2 SAS'!C45</f>
        <v>Universitaire</v>
      </c>
      <c r="D45" s="61"/>
      <c r="E45" s="61"/>
      <c r="F45" s="61"/>
      <c r="G45" s="61"/>
      <c r="H45" s="61"/>
      <c r="I45" s="61"/>
      <c r="J45" s="61"/>
      <c r="K45" s="61"/>
      <c r="L45" s="77" t="str">
        <f t="shared" ref="L45:L52" si="9">IF(D45=0,"OK",IF(AND(D45&gt;0,K45&lt;&gt;"",K45=INT(K45),INT(K45)&gt;=D45),"OK","erreur"))</f>
        <v>OK</v>
      </c>
      <c r="N45" s="61"/>
      <c r="P45" s="66" t="str">
        <f t="shared" ref="P45:P52" si="10">IF(D45="",IF(N45="","OK","erreur"),IF(N45&lt;&gt;"","OK","erreur"))</f>
        <v>OK</v>
      </c>
      <c r="R45" s="70">
        <f t="shared" ref="R45:R52" si="11">IFERROR(+N45*R$61/N$61,0)</f>
        <v>0</v>
      </c>
    </row>
    <row r="46" spans="2:18" ht="15" customHeight="1">
      <c r="B46" s="4"/>
      <c r="C46" s="1" t="str">
        <f>'F2 SAS'!C46</f>
        <v>Bachelor</v>
      </c>
      <c r="D46" s="61"/>
      <c r="E46" s="61"/>
      <c r="F46" s="61"/>
      <c r="G46" s="61"/>
      <c r="H46" s="61"/>
      <c r="I46" s="61"/>
      <c r="J46" s="61"/>
      <c r="K46" s="61"/>
      <c r="L46" s="77" t="str">
        <f t="shared" si="9"/>
        <v>OK</v>
      </c>
      <c r="N46" s="61"/>
      <c r="P46" s="66" t="str">
        <f t="shared" si="10"/>
        <v>OK</v>
      </c>
      <c r="R46" s="70">
        <f t="shared" si="11"/>
        <v>0</v>
      </c>
    </row>
    <row r="47" spans="2:18" ht="15" customHeight="1">
      <c r="B47" s="4"/>
      <c r="C47" s="1" t="str">
        <f>'F2 SAS'!C47</f>
        <v>BTS</v>
      </c>
      <c r="D47" s="61"/>
      <c r="E47" s="61"/>
      <c r="F47" s="61"/>
      <c r="G47" s="61"/>
      <c r="H47" s="61"/>
      <c r="I47" s="61"/>
      <c r="J47" s="61"/>
      <c r="K47" s="61"/>
      <c r="L47" s="77" t="str">
        <f t="shared" si="9"/>
        <v>OK</v>
      </c>
      <c r="N47" s="61"/>
      <c r="P47" s="66" t="str">
        <f t="shared" si="10"/>
        <v>OK</v>
      </c>
      <c r="R47" s="70">
        <f t="shared" si="11"/>
        <v>0</v>
      </c>
    </row>
    <row r="48" spans="2:18" ht="15" customHeight="1">
      <c r="B48" s="4"/>
      <c r="C48" s="1" t="str">
        <f>'F2 SAS'!C48</f>
        <v>Bac</v>
      </c>
      <c r="D48" s="61"/>
      <c r="E48" s="61"/>
      <c r="F48" s="61"/>
      <c r="G48" s="61"/>
      <c r="H48" s="61"/>
      <c r="I48" s="61"/>
      <c r="J48" s="61"/>
      <c r="K48" s="61"/>
      <c r="L48" s="77" t="str">
        <f t="shared" si="9"/>
        <v>OK</v>
      </c>
      <c r="N48" s="61"/>
      <c r="P48" s="66" t="str">
        <f t="shared" si="10"/>
        <v>OK</v>
      </c>
      <c r="R48" s="70">
        <f t="shared" si="11"/>
        <v>0</v>
      </c>
    </row>
    <row r="49" spans="2:18" ht="15" customHeight="1">
      <c r="B49" s="4"/>
      <c r="C49" s="1" t="str">
        <f>'F2 SAS'!C49</f>
        <v>Salarié avec 3ième sec. ou ens. moyen</v>
      </c>
      <c r="D49" s="61"/>
      <c r="E49" s="61"/>
      <c r="F49" s="61"/>
      <c r="G49" s="61"/>
      <c r="H49" s="61"/>
      <c r="I49" s="61"/>
      <c r="J49" s="61"/>
      <c r="K49" s="61"/>
      <c r="L49" s="77" t="str">
        <f t="shared" si="9"/>
        <v>OK</v>
      </c>
      <c r="N49" s="61"/>
      <c r="P49" s="66" t="str">
        <f t="shared" si="10"/>
        <v>OK</v>
      </c>
      <c r="R49" s="70">
        <f t="shared" si="11"/>
        <v>0</v>
      </c>
    </row>
    <row r="50" spans="2:18" ht="15" customHeight="1">
      <c r="B50" s="4"/>
      <c r="C50" s="1" t="str">
        <f>'F2 SAS'!C50</f>
        <v>Salarié avec 5ième sec. ou 9ième moyen</v>
      </c>
      <c r="D50" s="61"/>
      <c r="E50" s="61"/>
      <c r="F50" s="61"/>
      <c r="G50" s="61"/>
      <c r="H50" s="61"/>
      <c r="I50" s="61"/>
      <c r="J50" s="61"/>
      <c r="K50" s="61"/>
      <c r="L50" s="77" t="str">
        <f t="shared" si="9"/>
        <v>OK</v>
      </c>
      <c r="N50" s="61"/>
      <c r="P50" s="66" t="str">
        <f t="shared" si="10"/>
        <v>OK</v>
      </c>
      <c r="R50" s="70">
        <f t="shared" si="11"/>
        <v>0</v>
      </c>
    </row>
    <row r="51" spans="2:18" ht="15" customHeight="1">
      <c r="B51" s="4"/>
      <c r="C51" s="1" t="str">
        <f>'F2 SAS'!C51</f>
        <v>Salarié sans 5ième sec. ou 9ième moyen</v>
      </c>
      <c r="D51" s="61"/>
      <c r="E51" s="61"/>
      <c r="F51" s="61"/>
      <c r="G51" s="61"/>
      <c r="H51" s="61"/>
      <c r="I51" s="61"/>
      <c r="J51" s="61"/>
      <c r="K51" s="61"/>
      <c r="L51" s="77" t="str">
        <f t="shared" si="9"/>
        <v>OK</v>
      </c>
      <c r="N51" s="61"/>
      <c r="P51" s="66" t="str">
        <f t="shared" si="10"/>
        <v>OK</v>
      </c>
      <c r="R51" s="70">
        <f t="shared" si="11"/>
        <v>0</v>
      </c>
    </row>
    <row r="52" spans="2:18" ht="15" customHeight="1">
      <c r="B52" s="4"/>
      <c r="C52" s="1" t="str">
        <f>'F2 SAS'!C52</f>
        <v>Salarié non diplômé</v>
      </c>
      <c r="D52" s="61"/>
      <c r="E52" s="61"/>
      <c r="F52" s="61"/>
      <c r="G52" s="61"/>
      <c r="H52" s="61"/>
      <c r="I52" s="61"/>
      <c r="J52" s="61"/>
      <c r="K52" s="61"/>
      <c r="L52" s="77" t="str">
        <f t="shared" si="9"/>
        <v>OK</v>
      </c>
      <c r="N52" s="61"/>
      <c r="P52" s="66" t="str">
        <f t="shared" si="10"/>
        <v>OK</v>
      </c>
      <c r="R52" s="70">
        <f t="shared" si="11"/>
        <v>0</v>
      </c>
    </row>
    <row r="53" spans="2:18" ht="15" customHeight="1">
      <c r="B53" s="2" t="s">
        <v>60</v>
      </c>
      <c r="C53" s="3"/>
      <c r="D53" s="57"/>
      <c r="E53" s="57"/>
      <c r="F53" s="57"/>
      <c r="G53" s="57"/>
      <c r="H53" s="57"/>
      <c r="I53" s="57"/>
      <c r="J53" s="57"/>
      <c r="K53" s="78"/>
      <c r="L53" s="79"/>
      <c r="N53" s="80"/>
      <c r="P53" s="68"/>
      <c r="R53" s="69"/>
    </row>
    <row r="54" spans="2:18" ht="15" customHeight="1">
      <c r="B54" s="4"/>
      <c r="C54" s="1" t="str">
        <f>'F2 SAS'!C54</f>
        <v>Salarié avec CATP ou CAP</v>
      </c>
      <c r="D54" s="61"/>
      <c r="E54" s="61"/>
      <c r="F54" s="61"/>
      <c r="G54" s="61"/>
      <c r="H54" s="61"/>
      <c r="I54" s="61"/>
      <c r="J54" s="61"/>
      <c r="K54" s="61"/>
      <c r="L54" s="77" t="str">
        <f t="shared" ref="L54:L59" si="12">IF(D54=0,"OK",IF(AND(D54&gt;0,K54&lt;&gt;"",K54=INT(K54),INT(K54)&gt;=D54),"OK","erreur"))</f>
        <v>OK</v>
      </c>
      <c r="N54" s="61"/>
      <c r="P54" s="66" t="str">
        <f t="shared" ref="P54:P59" si="13">IF(D54="",IF(N54="","OK","erreur"),IF(N54&lt;&gt;"","OK","erreur"))</f>
        <v>OK</v>
      </c>
      <c r="R54" s="70">
        <f t="shared" ref="R54:R59" si="14">IFERROR(+N54*R$61/N$61,0)</f>
        <v>0</v>
      </c>
    </row>
    <row r="55" spans="2:18" ht="15" customHeight="1">
      <c r="B55" s="4"/>
      <c r="C55" s="1" t="str">
        <f>'F2 SAS'!C55</f>
        <v>Salarié sans CATP</v>
      </c>
      <c r="D55" s="61"/>
      <c r="E55" s="61"/>
      <c r="F55" s="61"/>
      <c r="G55" s="61"/>
      <c r="H55" s="61"/>
      <c r="I55" s="61"/>
      <c r="J55" s="61"/>
      <c r="K55" s="61"/>
      <c r="L55" s="77" t="str">
        <f t="shared" si="12"/>
        <v>OK</v>
      </c>
      <c r="N55" s="61"/>
      <c r="P55" s="66" t="str">
        <f t="shared" si="13"/>
        <v>OK</v>
      </c>
      <c r="R55" s="70">
        <f t="shared" si="14"/>
        <v>0</v>
      </c>
    </row>
    <row r="56" spans="2:18" ht="15" customHeight="1">
      <c r="B56" s="4"/>
      <c r="C56" s="1" t="str">
        <f>'F2 SAS'!C56</f>
        <v>Salarié non diplômé - Nettoyage</v>
      </c>
      <c r="D56" s="61"/>
      <c r="E56" s="61"/>
      <c r="F56" s="61"/>
      <c r="G56" s="61"/>
      <c r="H56" s="61"/>
      <c r="I56" s="61"/>
      <c r="J56" s="61"/>
      <c r="K56" s="61"/>
      <c r="L56" s="77" t="str">
        <f t="shared" si="12"/>
        <v>OK</v>
      </c>
      <c r="N56" s="61"/>
      <c r="P56" s="66" t="str">
        <f t="shared" si="13"/>
        <v>OK</v>
      </c>
      <c r="R56" s="70">
        <f t="shared" si="14"/>
        <v>0</v>
      </c>
    </row>
    <row r="57" spans="2:18" ht="15" customHeight="1">
      <c r="B57" s="4"/>
      <c r="C57" s="1" t="str">
        <f>'F2 SAS'!C57</f>
        <v>Salarié non diplômé - Aide cuisinière</v>
      </c>
      <c r="D57" s="61"/>
      <c r="E57" s="61"/>
      <c r="F57" s="61"/>
      <c r="G57" s="61"/>
      <c r="H57" s="61"/>
      <c r="I57" s="61"/>
      <c r="J57" s="61"/>
      <c r="K57" s="61"/>
      <c r="L57" s="77" t="str">
        <f t="shared" si="12"/>
        <v>OK</v>
      </c>
      <c r="N57" s="61"/>
      <c r="P57" s="66" t="str">
        <f t="shared" si="13"/>
        <v>OK</v>
      </c>
      <c r="R57" s="70">
        <f t="shared" si="14"/>
        <v>0</v>
      </c>
    </row>
    <row r="58" spans="2:18" ht="15" customHeight="1">
      <c r="B58" s="4"/>
      <c r="C58" s="1" t="str">
        <f>'F2 SAS'!C58</f>
        <v>Salarié non diplômé - Lingère</v>
      </c>
      <c r="D58" s="61"/>
      <c r="E58" s="61"/>
      <c r="F58" s="61"/>
      <c r="G58" s="61"/>
      <c r="H58" s="61"/>
      <c r="I58" s="61"/>
      <c r="J58" s="61"/>
      <c r="K58" s="61"/>
      <c r="L58" s="77" t="str">
        <f t="shared" si="12"/>
        <v>OK</v>
      </c>
      <c r="N58" s="61"/>
      <c r="P58" s="66" t="str">
        <f t="shared" si="13"/>
        <v>OK</v>
      </c>
      <c r="R58" s="70">
        <f t="shared" si="14"/>
        <v>0</v>
      </c>
    </row>
    <row r="59" spans="2:18" ht="15" customHeight="1">
      <c r="B59" s="8"/>
      <c r="C59" s="62" t="str">
        <f>'F2 SAS'!C59</f>
        <v>Salarié non diplômé - Chauffeur</v>
      </c>
      <c r="D59" s="61"/>
      <c r="E59" s="61"/>
      <c r="F59" s="61"/>
      <c r="G59" s="61"/>
      <c r="H59" s="61"/>
      <c r="I59" s="61"/>
      <c r="J59" s="61"/>
      <c r="K59" s="61"/>
      <c r="L59" s="77" t="str">
        <f t="shared" si="12"/>
        <v>OK</v>
      </c>
      <c r="N59" s="61"/>
      <c r="P59" s="66" t="str">
        <f t="shared" si="13"/>
        <v>OK</v>
      </c>
      <c r="R59" s="70">
        <f t="shared" si="14"/>
        <v>0</v>
      </c>
    </row>
    <row r="60" spans="2:18" ht="15" customHeight="1">
      <c r="D60" s="55"/>
      <c r="E60" s="55"/>
      <c r="F60" s="55"/>
      <c r="G60" s="55"/>
      <c r="H60" s="55"/>
      <c r="I60" s="55"/>
      <c r="J60" s="55"/>
      <c r="K60" s="55"/>
      <c r="N60" s="55"/>
      <c r="P60" s="9"/>
      <c r="R60" s="55"/>
    </row>
    <row r="61" spans="2:18" ht="15" customHeight="1">
      <c r="B61" s="5" t="s">
        <v>96</v>
      </c>
      <c r="C61" s="11"/>
      <c r="D61" s="50">
        <f t="shared" ref="D61:K61" si="15">SUM(D17:D59)</f>
        <v>0</v>
      </c>
      <c r="E61" s="50">
        <f t="shared" si="15"/>
        <v>0</v>
      </c>
      <c r="F61" s="50">
        <f t="shared" si="15"/>
        <v>0</v>
      </c>
      <c r="G61" s="50">
        <f t="shared" si="15"/>
        <v>0</v>
      </c>
      <c r="H61" s="50">
        <f t="shared" si="15"/>
        <v>0</v>
      </c>
      <c r="I61" s="50">
        <f t="shared" si="15"/>
        <v>0</v>
      </c>
      <c r="J61" s="50">
        <f t="shared" si="15"/>
        <v>0</v>
      </c>
      <c r="K61" s="50">
        <f t="shared" si="15"/>
        <v>0</v>
      </c>
      <c r="L61" s="77" t="str">
        <f>IF(D61=0,"OK",IF(AND(D61&gt;0,K61&lt;&gt;"",K61=INT(K61),INT(K61)&gt;=D61),"OK","erreur"))</f>
        <v>OK</v>
      </c>
      <c r="N61" s="50">
        <f>SUM(N17:N59)</f>
        <v>0</v>
      </c>
      <c r="P61" s="66" t="str">
        <f>IF(D61="",IF(N61="","OK","erreur"),IF(N61&lt;&gt;"","OK","erreur"))</f>
        <v>OK</v>
      </c>
      <c r="R61" s="50">
        <f>+D71</f>
        <v>0</v>
      </c>
    </row>
    <row r="62" spans="2:18" ht="15" customHeight="1">
      <c r="B62" s="58"/>
      <c r="D62" s="63"/>
      <c r="E62" s="63"/>
      <c r="F62" s="63"/>
      <c r="G62" s="63"/>
      <c r="H62" s="63"/>
      <c r="I62" s="63"/>
      <c r="J62" s="63"/>
      <c r="N62" s="71"/>
    </row>
    <row r="63" spans="2:18" ht="15" customHeight="1">
      <c r="B63" s="82" t="s">
        <v>97</v>
      </c>
      <c r="C63" s="83"/>
      <c r="D63" s="84">
        <f>N61</f>
        <v>0</v>
      </c>
    </row>
    <row r="64" spans="2:18" ht="15" customHeight="1" thickBot="1">
      <c r="H64"/>
      <c r="I64"/>
      <c r="J64"/>
      <c r="K64"/>
      <c r="L64"/>
      <c r="M64"/>
      <c r="N64"/>
    </row>
    <row r="65" spans="2:14" ht="15" customHeight="1" thickBot="1">
      <c r="B65" s="145" t="s">
        <v>98</v>
      </c>
      <c r="C65" s="146"/>
      <c r="D65" s="149"/>
      <c r="E65" s="85" t="s">
        <v>99</v>
      </c>
      <c r="F65" s="1" t="str">
        <f>IF(E66="OUI","à ne pas ajouter", "à ajouter")</f>
        <v>à ajouter</v>
      </c>
      <c r="H65"/>
      <c r="I65"/>
      <c r="J65"/>
      <c r="K65"/>
      <c r="L65"/>
      <c r="M65"/>
      <c r="N65"/>
    </row>
    <row r="66" spans="2:14" ht="15" customHeight="1" thickBot="1">
      <c r="B66" s="147"/>
      <c r="C66" s="148"/>
      <c r="D66" s="150"/>
      <c r="E66" s="86"/>
      <c r="F66" s="87"/>
      <c r="G66" s="87"/>
      <c r="H66"/>
      <c r="I66"/>
      <c r="J66"/>
      <c r="K66"/>
      <c r="L66"/>
      <c r="M66"/>
      <c r="N66"/>
    </row>
    <row r="67" spans="2:14" ht="15" customHeight="1" thickBot="1">
      <c r="B67" s="88"/>
      <c r="C67" s="88"/>
      <c r="D67" s="55"/>
      <c r="H67"/>
      <c r="I67"/>
      <c r="J67"/>
      <c r="K67"/>
      <c r="L67"/>
      <c r="M67"/>
      <c r="N67"/>
    </row>
    <row r="68" spans="2:14" ht="15" customHeight="1" thickBot="1">
      <c r="B68" s="145" t="s">
        <v>100</v>
      </c>
      <c r="C68" s="146"/>
      <c r="D68" s="149"/>
      <c r="E68" s="85" t="s">
        <v>101</v>
      </c>
      <c r="F68" s="1" t="str">
        <f>IF(E69="OUI","ne pas déduire", "à déduire")</f>
        <v>à déduire</v>
      </c>
      <c r="H68"/>
      <c r="I68"/>
      <c r="J68"/>
      <c r="K68"/>
      <c r="L68"/>
      <c r="M68"/>
      <c r="N68"/>
    </row>
    <row r="69" spans="2:14" ht="15" customHeight="1" thickBot="1">
      <c r="B69" s="147"/>
      <c r="C69" s="148"/>
      <c r="D69" s="150"/>
      <c r="E69" s="86"/>
      <c r="F69" s="87"/>
      <c r="G69" s="87"/>
      <c r="H69"/>
      <c r="I69"/>
      <c r="J69"/>
      <c r="K69"/>
      <c r="L69"/>
      <c r="M69"/>
      <c r="N69"/>
    </row>
    <row r="70" spans="2:14" ht="15" customHeight="1">
      <c r="H70"/>
      <c r="I70"/>
      <c r="J70"/>
      <c r="K70"/>
      <c r="L70"/>
      <c r="M70"/>
      <c r="N70"/>
    </row>
    <row r="71" spans="2:14" ht="15" customHeight="1">
      <c r="B71" s="82" t="s">
        <v>102</v>
      </c>
      <c r="C71" s="90"/>
      <c r="D71" s="84">
        <f>IF(E66="non",D65,0)+IF(E69="non",-D68,0)+D63</f>
        <v>0</v>
      </c>
      <c r="K71" s="89"/>
      <c r="L71" s="89"/>
      <c r="M71" s="89"/>
    </row>
    <row r="72" spans="2:14" ht="15" customHeight="1">
      <c r="D72" s="93"/>
    </row>
  </sheetData>
  <sheetProtection selectLockedCells="1"/>
  <mergeCells count="22">
    <mergeCell ref="P12:P14"/>
    <mergeCell ref="B2:R2"/>
    <mergeCell ref="B4:R4"/>
    <mergeCell ref="B5:R5"/>
    <mergeCell ref="D7:N7"/>
    <mergeCell ref="B8:C8"/>
    <mergeCell ref="B65:C66"/>
    <mergeCell ref="D65:D66"/>
    <mergeCell ref="B68:C69"/>
    <mergeCell ref="D68:D69"/>
    <mergeCell ref="R12:R14"/>
    <mergeCell ref="B17:B25"/>
    <mergeCell ref="D12:D14"/>
    <mergeCell ref="E12:E14"/>
    <mergeCell ref="F12:F14"/>
    <mergeCell ref="I12:I14"/>
    <mergeCell ref="J12:J14"/>
    <mergeCell ref="K12:K14"/>
    <mergeCell ref="L12:L14"/>
    <mergeCell ref="N12:N14"/>
    <mergeCell ref="G12:G14"/>
    <mergeCell ref="H12:H14"/>
  </mergeCells>
  <conditionalFormatting sqref="B2">
    <cfRule type="expression" dxfId="33" priority="5">
      <formula>$T$2="OK"</formula>
    </cfRule>
    <cfRule type="expression" dxfId="32" priority="6">
      <formula>$T$2="NOK"</formula>
    </cfRule>
  </conditionalFormatting>
  <conditionalFormatting sqref="L17:L30 L32:L37 L39:L43 L45:L52 L54:L59">
    <cfRule type="containsText" dxfId="31" priority="3" stopIfTrue="1" operator="containsText" text="OK">
      <formula>NOT(ISERROR(SEARCH("OK",L17)))</formula>
    </cfRule>
  </conditionalFormatting>
  <conditionalFormatting sqref="L17:L59">
    <cfRule type="containsText" dxfId="30" priority="4" stopIfTrue="1" operator="containsText" text="erreur">
      <formula>NOT(ISERROR(SEARCH("erreur",L17)))</formula>
    </cfRule>
  </conditionalFormatting>
  <conditionalFormatting sqref="L61">
    <cfRule type="containsText" dxfId="29" priority="1" stopIfTrue="1" operator="containsText" text="OK">
      <formula>NOT(ISERROR(SEARCH("OK",L61)))</formula>
    </cfRule>
    <cfRule type="containsText" dxfId="28" priority="2" stopIfTrue="1" operator="containsText" text="erreur">
      <formula>NOT(ISERROR(SEARCH("erreur",L61)))</formula>
    </cfRule>
  </conditionalFormatting>
  <conditionalFormatting sqref="P17:P30 P32:P37 P39:P43 P45:P52 P54:P59 P61">
    <cfRule type="containsText" dxfId="27" priority="10" stopIfTrue="1" operator="containsText" text="OK">
      <formula>NOT(ISERROR(SEARCH("OK",P17)))</formula>
    </cfRule>
  </conditionalFormatting>
  <conditionalFormatting sqref="P17:P59 P61 R31 R38 R44">
    <cfRule type="containsText" dxfId="26" priority="11" stopIfTrue="1" operator="containsText" text="erreur">
      <formula>NOT(ISERROR(SEARCH("erreur",P17)))</formula>
    </cfRule>
  </conditionalFormatting>
  <conditionalFormatting sqref="P17:P59 R31 R38 R44 P61">
    <cfRule type="containsText" dxfId="25" priority="13" stopIfTrue="1" operator="containsText" text="ok">
      <formula>NOT(ISERROR(SEARCH("ok",P17)))</formula>
    </cfRule>
  </conditionalFormatting>
  <conditionalFormatting sqref="P17:P61 R31 R38 R44">
    <cfRule type="cellIs" dxfId="24" priority="12" stopIfTrue="1" operator="equal">
      <formula>"erreur"</formula>
    </cfRule>
  </conditionalFormatting>
  <conditionalFormatting sqref="R53">
    <cfRule type="containsText" dxfId="23" priority="7" stopIfTrue="1" operator="containsText" text="erreur">
      <formula>NOT(ISERROR(SEARCH("erreur",R53)))</formula>
    </cfRule>
    <cfRule type="cellIs" dxfId="22" priority="8" stopIfTrue="1" operator="equal">
      <formula>"erreur"</formula>
    </cfRule>
    <cfRule type="containsText" dxfId="21" priority="9" stopIfTrue="1" operator="containsText" text="ok">
      <formula>NOT(ISERROR(SEARCH("ok",R53)))</formula>
    </cfRule>
  </conditionalFormatting>
  <dataValidations count="2">
    <dataValidation type="list" allowBlank="1" showInputMessage="1" showErrorMessage="1" sqref="E66 E69">
      <formula1>"Oui,Non"</formula1>
    </dataValidation>
    <dataValidation type="decimal" operator="greaterThanOrEqual" showInputMessage="1" showErrorMessage="1" error="Le montant doit être supérieur ou égal à 0" sqref="D65 D68">
      <formula1>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2"/>
  <sheetViews>
    <sheetView showGridLines="0" topLeftCell="A25" zoomScaleNormal="100" workbookViewId="0">
      <selection activeCell="E59" sqref="E59"/>
    </sheetView>
  </sheetViews>
  <sheetFormatPr defaultColWidth="11.42578125" defaultRowHeight="15" customHeight="1"/>
  <cols>
    <col min="1" max="1" width="2.85546875" style="1" customWidth="1"/>
    <col min="2" max="2" width="8.5703125" style="1" customWidth="1"/>
    <col min="3" max="3" width="37.140625" style="1" customWidth="1"/>
    <col min="4"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9" customFormat="1" ht="60" customHeight="1" thickBot="1">
      <c r="B2" s="186" t="s">
        <v>126</v>
      </c>
      <c r="C2" s="187"/>
      <c r="D2" s="187"/>
      <c r="E2" s="187"/>
      <c r="F2" s="187"/>
      <c r="G2" s="187"/>
      <c r="H2" s="187"/>
      <c r="I2" s="187"/>
      <c r="J2" s="187"/>
      <c r="K2" s="187"/>
      <c r="L2" s="187"/>
      <c r="M2" s="187"/>
      <c r="N2" s="187"/>
      <c r="O2" s="187"/>
      <c r="P2" s="187"/>
      <c r="Q2" s="187"/>
      <c r="R2" s="188"/>
      <c r="T2" s="54"/>
    </row>
    <row r="3" spans="2:20" ht="15" customHeight="1" thickBot="1"/>
    <row r="4" spans="2:20">
      <c r="B4" s="164" t="s">
        <v>68</v>
      </c>
      <c r="C4" s="165"/>
      <c r="D4" s="165"/>
      <c r="E4" s="165"/>
      <c r="F4" s="165"/>
      <c r="G4" s="165"/>
      <c r="H4" s="165"/>
      <c r="I4" s="165"/>
      <c r="J4" s="165"/>
      <c r="K4" s="165"/>
      <c r="L4" s="165"/>
      <c r="M4" s="165"/>
      <c r="N4" s="165"/>
      <c r="O4" s="165"/>
      <c r="P4" s="165"/>
      <c r="Q4" s="165"/>
      <c r="R4" s="166"/>
    </row>
    <row r="5" spans="2:20" ht="15.75" thickBot="1">
      <c r="B5" s="167" t="s">
        <v>169</v>
      </c>
      <c r="C5" s="168"/>
      <c r="D5" s="168"/>
      <c r="E5" s="168"/>
      <c r="F5" s="168"/>
      <c r="G5" s="168"/>
      <c r="H5" s="168"/>
      <c r="I5" s="168"/>
      <c r="J5" s="168"/>
      <c r="K5" s="168"/>
      <c r="L5" s="168"/>
      <c r="M5" s="168"/>
      <c r="N5" s="168"/>
      <c r="O5" s="168"/>
      <c r="P5" s="168"/>
      <c r="Q5" s="168"/>
      <c r="R5" s="169"/>
    </row>
    <row r="7" spans="2:20" ht="15" customHeight="1">
      <c r="B7" s="6" t="s">
        <v>14</v>
      </c>
      <c r="C7" s="49"/>
      <c r="D7" s="170">
        <f>+'F1'!C7</f>
        <v>0</v>
      </c>
      <c r="E7" s="171"/>
      <c r="F7" s="171"/>
      <c r="G7" s="171"/>
      <c r="H7" s="171"/>
      <c r="I7" s="171"/>
      <c r="J7" s="171"/>
      <c r="K7" s="171"/>
      <c r="L7" s="171"/>
      <c r="M7" s="171"/>
      <c r="N7" s="172"/>
    </row>
    <row r="8" spans="2:20" ht="15" customHeight="1">
      <c r="B8" s="189" t="s">
        <v>114</v>
      </c>
      <c r="C8" s="190"/>
      <c r="D8" s="97" t="s">
        <v>13</v>
      </c>
      <c r="E8" s="126" t="str">
        <f>+IF('F1'!D18="Oui",'F1'!C18,"")</f>
        <v/>
      </c>
      <c r="F8" s="126" t="str">
        <f>+IF('F1'!D20="Oui",'F1'!C20,"")</f>
        <v/>
      </c>
      <c r="G8" s="98" t="str">
        <f>+IF('F1'!D22="Oui",'F1'!C22,"")</f>
        <v/>
      </c>
      <c r="H8" s="98"/>
      <c r="I8" s="98"/>
      <c r="J8" s="98"/>
      <c r="K8" s="98"/>
      <c r="L8" s="98"/>
      <c r="M8" s="98"/>
      <c r="N8" s="99"/>
    </row>
    <row r="9" spans="2:20" ht="15" customHeight="1">
      <c r="B9" s="58"/>
      <c r="D9" s="59"/>
    </row>
    <row r="10" spans="2:20" ht="15" customHeight="1">
      <c r="B10" s="26"/>
    </row>
    <row r="11" spans="2:20" ht="15" customHeight="1">
      <c r="D11" s="74">
        <v>1</v>
      </c>
      <c r="E11" s="74" t="s">
        <v>70</v>
      </c>
      <c r="F11" s="74" t="s">
        <v>71</v>
      </c>
      <c r="G11" s="74" t="s">
        <v>72</v>
      </c>
      <c r="H11" s="74" t="s">
        <v>73</v>
      </c>
      <c r="I11" s="74" t="s">
        <v>118</v>
      </c>
      <c r="J11" s="74" t="s">
        <v>119</v>
      </c>
      <c r="K11" s="74">
        <v>2</v>
      </c>
      <c r="N11" s="74">
        <v>3</v>
      </c>
      <c r="P11" s="74">
        <v>4</v>
      </c>
      <c r="R11" s="74" t="s">
        <v>74</v>
      </c>
    </row>
    <row r="12" spans="2:20" s="9" customFormat="1" ht="30.2" customHeight="1">
      <c r="B12" s="1"/>
      <c r="C12" s="1"/>
      <c r="D12" s="155" t="s">
        <v>67</v>
      </c>
      <c r="E12" s="155" t="s">
        <v>120</v>
      </c>
      <c r="F12" s="155" t="s">
        <v>121</v>
      </c>
      <c r="G12" s="155" t="s">
        <v>75</v>
      </c>
      <c r="H12" s="155" t="s">
        <v>76</v>
      </c>
      <c r="I12" s="155" t="s">
        <v>77</v>
      </c>
      <c r="J12" s="155" t="s">
        <v>78</v>
      </c>
      <c r="K12" s="151" t="s">
        <v>79</v>
      </c>
      <c r="L12" s="152" t="s">
        <v>66</v>
      </c>
      <c r="N12" s="155" t="s">
        <v>80</v>
      </c>
      <c r="P12" s="158" t="s">
        <v>81</v>
      </c>
      <c r="R12" s="152" t="s">
        <v>82</v>
      </c>
    </row>
    <row r="13" spans="2:20" s="9" customFormat="1" ht="30.2" customHeight="1">
      <c r="B13" s="1"/>
      <c r="C13" s="1"/>
      <c r="D13" s="156"/>
      <c r="E13" s="156"/>
      <c r="F13" s="156"/>
      <c r="G13" s="156"/>
      <c r="H13" s="156"/>
      <c r="I13" s="156"/>
      <c r="J13" s="156"/>
      <c r="K13" s="151"/>
      <c r="L13" s="153"/>
      <c r="N13" s="156"/>
      <c r="P13" s="159"/>
      <c r="R13" s="153"/>
    </row>
    <row r="14" spans="2:20" s="9" customFormat="1" ht="30.2" customHeight="1">
      <c r="B14" s="1"/>
      <c r="C14" s="1"/>
      <c r="D14" s="157"/>
      <c r="E14" s="157"/>
      <c r="F14" s="157"/>
      <c r="G14" s="157"/>
      <c r="H14" s="157"/>
      <c r="I14" s="157"/>
      <c r="J14" s="157"/>
      <c r="K14" s="151"/>
      <c r="L14" s="154"/>
      <c r="N14" s="157"/>
      <c r="P14" s="160"/>
      <c r="R14" s="154"/>
    </row>
    <row r="15" spans="2:20" ht="15" customHeight="1">
      <c r="B15" s="2" t="s">
        <v>15</v>
      </c>
      <c r="C15" s="3"/>
      <c r="D15" s="56"/>
      <c r="E15" s="56"/>
      <c r="F15" s="56"/>
      <c r="G15" s="56"/>
      <c r="H15" s="56"/>
      <c r="I15" s="56"/>
      <c r="J15" s="56"/>
      <c r="K15" s="75"/>
      <c r="L15" s="76"/>
      <c r="N15" s="64"/>
      <c r="P15" s="65"/>
      <c r="R15" s="64"/>
    </row>
    <row r="16" spans="2:20" ht="15" customHeight="1">
      <c r="B16" s="2"/>
      <c r="C16" s="10" t="s">
        <v>0</v>
      </c>
      <c r="D16" s="56"/>
      <c r="E16" s="56"/>
      <c r="F16" s="56"/>
      <c r="G16" s="56"/>
      <c r="H16" s="56"/>
      <c r="I16" s="56"/>
      <c r="J16" s="56"/>
      <c r="K16" s="75"/>
      <c r="L16" s="76"/>
      <c r="N16" s="64"/>
      <c r="P16" s="65"/>
      <c r="R16" s="64"/>
    </row>
    <row r="17" spans="2:18" ht="15" customHeight="1">
      <c r="B17" s="4"/>
      <c r="C17" s="1" t="str">
        <f>'F2 SAS'!C17</f>
        <v xml:space="preserve">Médecin </v>
      </c>
      <c r="D17" s="100">
        <f>'F2 SAS'!D17+'F2 FHL'!D17+'F2 ETAT-COMMUNAL'!D17</f>
        <v>0</v>
      </c>
      <c r="E17" s="100">
        <f>'F2 SAS'!E17+'F2 FHL'!E17+'F2 ETAT-COMMUNAL'!E17</f>
        <v>0</v>
      </c>
      <c r="F17" s="100">
        <f>'F2 SAS'!F17+'F2 FHL'!F17+'F2 ETAT-COMMUNAL'!F17</f>
        <v>0</v>
      </c>
      <c r="G17" s="100">
        <f>'F2 SAS'!G17+'F2 FHL'!G17+'F2 ETAT-COMMUNAL'!G17</f>
        <v>0</v>
      </c>
      <c r="H17" s="100">
        <f>'F2 SAS'!H17+'F2 FHL'!H17+'F2 ETAT-COMMUNAL'!H17</f>
        <v>0</v>
      </c>
      <c r="I17" s="100">
        <f>'F2 SAS'!I17+'F2 FHL'!I17+'F2 ETAT-COMMUNAL'!I17</f>
        <v>0</v>
      </c>
      <c r="J17" s="100">
        <f>'F2 SAS'!J17+'F2 FHL'!J17+'F2 ETAT-COMMUNAL'!J17</f>
        <v>0</v>
      </c>
      <c r="K17" s="100">
        <f>'F2 SAS'!K17+'F2 FHL'!K17+'F2 ETAT-COMMUNAL'!K17</f>
        <v>0</v>
      </c>
      <c r="L17" s="77" t="str">
        <f>IF(D17=0,"OK",IF(AND(D17&gt;0,K17&lt;&gt;"",K17=INT(K17),INT(K17)&gt;=D17),"OK","erreur"))</f>
        <v>OK</v>
      </c>
      <c r="N17" s="100">
        <f>'F2 SAS'!N17+'F2 FHL'!N17+'F2 ETAT-COMMUNAL'!N17</f>
        <v>0</v>
      </c>
      <c r="P17" s="66" t="str">
        <f t="shared" ref="P17:P30" si="0">IF(D17="",IF(N17="","OK","erreur"),IF(N17&lt;&gt;"","OK","erreur"))</f>
        <v>OK</v>
      </c>
      <c r="R17" s="70">
        <f t="shared" ref="R17:R30" si="1">IFERROR(+N17*R$61/N$61,0)</f>
        <v>0</v>
      </c>
    </row>
    <row r="18" spans="2:18" ht="15" customHeight="1">
      <c r="B18" s="4"/>
      <c r="C18" s="1" t="str">
        <f>'F2 SAS'!C18</f>
        <v>Licencié en sciences hospitalières</v>
      </c>
      <c r="D18" s="100">
        <f>'F2 SAS'!D18+'F2 FHL'!D18+'F2 ETAT-COMMUNAL'!D18</f>
        <v>0</v>
      </c>
      <c r="E18" s="100">
        <f>'F2 SAS'!E18+'F2 FHL'!E18+'F2 ETAT-COMMUNAL'!E18</f>
        <v>0</v>
      </c>
      <c r="F18" s="100">
        <f>'F2 SAS'!F18+'F2 FHL'!F18+'F2 ETAT-COMMUNAL'!F18</f>
        <v>0</v>
      </c>
      <c r="G18" s="100">
        <f>'F2 SAS'!G18+'F2 FHL'!G18+'F2 ETAT-COMMUNAL'!G18</f>
        <v>0</v>
      </c>
      <c r="H18" s="100">
        <f>'F2 SAS'!H18+'F2 FHL'!H18+'F2 ETAT-COMMUNAL'!H18</f>
        <v>0</v>
      </c>
      <c r="I18" s="100">
        <f>'F2 SAS'!I18+'F2 FHL'!I18+'F2 ETAT-COMMUNAL'!I18</f>
        <v>0</v>
      </c>
      <c r="J18" s="100">
        <f>'F2 SAS'!J18+'F2 FHL'!J18+'F2 ETAT-COMMUNAL'!J18</f>
        <v>0</v>
      </c>
      <c r="K18" s="100">
        <f>'F2 SAS'!K18+'F2 FHL'!K18+'F2 ETAT-COMMUNAL'!K18</f>
        <v>0</v>
      </c>
      <c r="L18" s="77" t="str">
        <f t="shared" ref="L18:L30" si="2">IF(D18=0,"OK",IF(AND(D18&gt;0,K18&lt;&gt;"",K18=INT(K18),INT(K18)&gt;=D18),"OK","erreur"))</f>
        <v>OK</v>
      </c>
      <c r="N18" s="100">
        <f>'F2 SAS'!N18+'F2 FHL'!N18+'F2 ETAT-COMMUNAL'!N18</f>
        <v>0</v>
      </c>
      <c r="P18" s="66" t="str">
        <f t="shared" si="0"/>
        <v>OK</v>
      </c>
      <c r="R18" s="70">
        <f t="shared" si="1"/>
        <v>0</v>
      </c>
    </row>
    <row r="19" spans="2:18" ht="15" customHeight="1">
      <c r="B19" s="4"/>
      <c r="C19" s="1" t="str">
        <f>'F2 SAS'!C19</f>
        <v>Infirmier hospitalier gradué</v>
      </c>
      <c r="D19" s="100">
        <f>'F2 SAS'!D19+'F2 FHL'!D19+'F2 ETAT-COMMUNAL'!D19</f>
        <v>0</v>
      </c>
      <c r="E19" s="100">
        <f>'F2 SAS'!E19+'F2 FHL'!E19+'F2 ETAT-COMMUNAL'!E19</f>
        <v>0</v>
      </c>
      <c r="F19" s="100">
        <f>'F2 SAS'!F19+'F2 FHL'!F19+'F2 ETAT-COMMUNAL'!F19</f>
        <v>0</v>
      </c>
      <c r="G19" s="100">
        <f>'F2 SAS'!G19+'F2 FHL'!G19+'F2 ETAT-COMMUNAL'!G19</f>
        <v>0</v>
      </c>
      <c r="H19" s="100">
        <f>'F2 SAS'!H19+'F2 FHL'!H19+'F2 ETAT-COMMUNAL'!H19</f>
        <v>0</v>
      </c>
      <c r="I19" s="100">
        <f>'F2 SAS'!I19+'F2 FHL'!I19+'F2 ETAT-COMMUNAL'!I19</f>
        <v>0</v>
      </c>
      <c r="J19" s="100">
        <f>'F2 SAS'!J19+'F2 FHL'!J19+'F2 ETAT-COMMUNAL'!J19</f>
        <v>0</v>
      </c>
      <c r="K19" s="100">
        <f>'F2 SAS'!K19+'F2 FHL'!K19+'F2 ETAT-COMMUNAL'!K19</f>
        <v>0</v>
      </c>
      <c r="L19" s="77" t="str">
        <f t="shared" si="2"/>
        <v>OK</v>
      </c>
      <c r="N19" s="100">
        <f>'F2 SAS'!N19+'F2 FHL'!N19+'F2 ETAT-COMMUNAL'!N19</f>
        <v>0</v>
      </c>
      <c r="P19" s="66" t="str">
        <f t="shared" si="0"/>
        <v>OK</v>
      </c>
      <c r="R19" s="70">
        <f t="shared" si="1"/>
        <v>0</v>
      </c>
    </row>
    <row r="20" spans="2:18" ht="15" customHeight="1">
      <c r="B20" s="4"/>
      <c r="C20" s="1" t="str">
        <f>'F2 SAS'!C20</f>
        <v>Assistant social</v>
      </c>
      <c r="D20" s="100">
        <f>'F2 SAS'!D20+'F2 FHL'!D20+'F2 ETAT-COMMUNAL'!D20</f>
        <v>0</v>
      </c>
      <c r="E20" s="100">
        <f>'F2 SAS'!E20+'F2 FHL'!E20+'F2 ETAT-COMMUNAL'!E20</f>
        <v>0</v>
      </c>
      <c r="F20" s="100">
        <f>'F2 SAS'!F20+'F2 FHL'!F20+'F2 ETAT-COMMUNAL'!F20</f>
        <v>0</v>
      </c>
      <c r="G20" s="100">
        <f>'F2 SAS'!G20+'F2 FHL'!G20+'F2 ETAT-COMMUNAL'!G20</f>
        <v>0</v>
      </c>
      <c r="H20" s="100">
        <f>'F2 SAS'!H20+'F2 FHL'!H20+'F2 ETAT-COMMUNAL'!H20</f>
        <v>0</v>
      </c>
      <c r="I20" s="100">
        <f>'F2 SAS'!I20+'F2 FHL'!I20+'F2 ETAT-COMMUNAL'!I20</f>
        <v>0</v>
      </c>
      <c r="J20" s="100">
        <f>'F2 SAS'!J20+'F2 FHL'!J20+'F2 ETAT-COMMUNAL'!J20</f>
        <v>0</v>
      </c>
      <c r="K20" s="100">
        <f>'F2 SAS'!K20+'F2 FHL'!K20+'F2 ETAT-COMMUNAL'!K20</f>
        <v>0</v>
      </c>
      <c r="L20" s="77" t="str">
        <f t="shared" si="2"/>
        <v>OK</v>
      </c>
      <c r="N20" s="100">
        <f>'F2 SAS'!N20+'F2 FHL'!N20+'F2 ETAT-COMMUNAL'!N20</f>
        <v>0</v>
      </c>
      <c r="P20" s="66" t="str">
        <f t="shared" si="0"/>
        <v>OK</v>
      </c>
      <c r="R20" s="70">
        <f t="shared" si="1"/>
        <v>0</v>
      </c>
    </row>
    <row r="21" spans="2:18" ht="15" customHeight="1">
      <c r="B21" s="4"/>
      <c r="C21" s="1" t="str">
        <f>'F2 SAS'!C21</f>
        <v>Ergothérapeute</v>
      </c>
      <c r="D21" s="100">
        <f>'F2 SAS'!D21+'F2 FHL'!D21+'F2 ETAT-COMMUNAL'!D21</f>
        <v>0</v>
      </c>
      <c r="E21" s="100">
        <f>'F2 SAS'!E21+'F2 FHL'!E21+'F2 ETAT-COMMUNAL'!E21</f>
        <v>0</v>
      </c>
      <c r="F21" s="100">
        <f>'F2 SAS'!F21+'F2 FHL'!F21+'F2 ETAT-COMMUNAL'!F21</f>
        <v>0</v>
      </c>
      <c r="G21" s="100">
        <f>'F2 SAS'!G21+'F2 FHL'!G21+'F2 ETAT-COMMUNAL'!G21</f>
        <v>0</v>
      </c>
      <c r="H21" s="100">
        <f>'F2 SAS'!H21+'F2 FHL'!H21+'F2 ETAT-COMMUNAL'!H21</f>
        <v>0</v>
      </c>
      <c r="I21" s="100">
        <f>'F2 SAS'!I21+'F2 FHL'!I21+'F2 ETAT-COMMUNAL'!I21</f>
        <v>0</v>
      </c>
      <c r="J21" s="100">
        <f>'F2 SAS'!J21+'F2 FHL'!J21+'F2 ETAT-COMMUNAL'!J21</f>
        <v>0</v>
      </c>
      <c r="K21" s="100">
        <f>'F2 SAS'!K21+'F2 FHL'!K21+'F2 ETAT-COMMUNAL'!K21</f>
        <v>0</v>
      </c>
      <c r="L21" s="77" t="str">
        <f t="shared" si="2"/>
        <v>OK</v>
      </c>
      <c r="N21" s="100">
        <f>'F2 SAS'!N21+'F2 FHL'!N21+'F2 ETAT-COMMUNAL'!N21</f>
        <v>0</v>
      </c>
      <c r="P21" s="66" t="str">
        <f t="shared" si="0"/>
        <v>OK</v>
      </c>
      <c r="R21" s="70">
        <f t="shared" si="1"/>
        <v>0</v>
      </c>
    </row>
    <row r="22" spans="2:18" ht="15" customHeight="1">
      <c r="B22" s="4"/>
      <c r="C22" s="1" t="str">
        <f>'F2 SAS'!C22</f>
        <v>Kinésithérapeute</v>
      </c>
      <c r="D22" s="100">
        <f>'F2 SAS'!D22+'F2 FHL'!D22+'F2 ETAT-COMMUNAL'!D22</f>
        <v>0</v>
      </c>
      <c r="E22" s="100">
        <f>'F2 SAS'!E22+'F2 FHL'!E22+'F2 ETAT-COMMUNAL'!E22</f>
        <v>0</v>
      </c>
      <c r="F22" s="100">
        <f>'F2 SAS'!F22+'F2 FHL'!F22+'F2 ETAT-COMMUNAL'!F22</f>
        <v>0</v>
      </c>
      <c r="G22" s="100">
        <f>'F2 SAS'!G22+'F2 FHL'!G22+'F2 ETAT-COMMUNAL'!G22</f>
        <v>0</v>
      </c>
      <c r="H22" s="100">
        <f>'F2 SAS'!H22+'F2 FHL'!H22+'F2 ETAT-COMMUNAL'!H22</f>
        <v>0</v>
      </c>
      <c r="I22" s="100">
        <f>'F2 SAS'!I22+'F2 FHL'!I22+'F2 ETAT-COMMUNAL'!I22</f>
        <v>0</v>
      </c>
      <c r="J22" s="100">
        <f>'F2 SAS'!J22+'F2 FHL'!J22+'F2 ETAT-COMMUNAL'!J22</f>
        <v>0</v>
      </c>
      <c r="K22" s="100">
        <f>'F2 SAS'!K22+'F2 FHL'!K22+'F2 ETAT-COMMUNAL'!K22</f>
        <v>0</v>
      </c>
      <c r="L22" s="77" t="str">
        <f t="shared" si="2"/>
        <v>OK</v>
      </c>
      <c r="N22" s="100">
        <f>'F2 SAS'!N22+'F2 FHL'!N22+'F2 ETAT-COMMUNAL'!N22</f>
        <v>0</v>
      </c>
      <c r="P22" s="66" t="str">
        <f t="shared" si="0"/>
        <v>OK</v>
      </c>
      <c r="R22" s="70">
        <f t="shared" si="1"/>
        <v>0</v>
      </c>
    </row>
    <row r="23" spans="2:18" ht="15" customHeight="1">
      <c r="B23" s="4"/>
      <c r="C23" s="1" t="str">
        <f>'F2 SAS'!C23</f>
        <v>Psychomotricien</v>
      </c>
      <c r="D23" s="100">
        <f>'F2 SAS'!D23+'F2 FHL'!D23+'F2 ETAT-COMMUNAL'!D23</f>
        <v>0</v>
      </c>
      <c r="E23" s="100">
        <f>'F2 SAS'!E23+'F2 FHL'!E23+'F2 ETAT-COMMUNAL'!E23</f>
        <v>0</v>
      </c>
      <c r="F23" s="100">
        <f>'F2 SAS'!F23+'F2 FHL'!F23+'F2 ETAT-COMMUNAL'!F23</f>
        <v>0</v>
      </c>
      <c r="G23" s="100">
        <f>'F2 SAS'!G23+'F2 FHL'!G23+'F2 ETAT-COMMUNAL'!G23</f>
        <v>0</v>
      </c>
      <c r="H23" s="100">
        <f>'F2 SAS'!H23+'F2 FHL'!H23+'F2 ETAT-COMMUNAL'!H23</f>
        <v>0</v>
      </c>
      <c r="I23" s="100">
        <f>'F2 SAS'!I23+'F2 FHL'!I23+'F2 ETAT-COMMUNAL'!I23</f>
        <v>0</v>
      </c>
      <c r="J23" s="100">
        <f>'F2 SAS'!J23+'F2 FHL'!J23+'F2 ETAT-COMMUNAL'!J23</f>
        <v>0</v>
      </c>
      <c r="K23" s="100">
        <f>'F2 SAS'!K23+'F2 FHL'!K23+'F2 ETAT-COMMUNAL'!K23</f>
        <v>0</v>
      </c>
      <c r="L23" s="77" t="str">
        <f t="shared" si="2"/>
        <v>OK</v>
      </c>
      <c r="N23" s="100">
        <f>'F2 SAS'!N23+'F2 FHL'!N23+'F2 ETAT-COMMUNAL'!N23</f>
        <v>0</v>
      </c>
      <c r="P23" s="66" t="str">
        <f t="shared" si="0"/>
        <v>OK</v>
      </c>
      <c r="R23" s="70">
        <f t="shared" si="1"/>
        <v>0</v>
      </c>
    </row>
    <row r="24" spans="2:18" ht="15" customHeight="1">
      <c r="B24" s="4"/>
      <c r="C24" s="1" t="str">
        <f>'F2 SAS'!C24</f>
        <v>Pédagogue curatif</v>
      </c>
      <c r="D24" s="100">
        <f>'F2 SAS'!D24+'F2 FHL'!D24+'F2 ETAT-COMMUNAL'!D24</f>
        <v>0</v>
      </c>
      <c r="E24" s="100">
        <f>'F2 SAS'!E24+'F2 FHL'!E24+'F2 ETAT-COMMUNAL'!E24</f>
        <v>0</v>
      </c>
      <c r="F24" s="100">
        <f>'F2 SAS'!F24+'F2 FHL'!F24+'F2 ETAT-COMMUNAL'!F24</f>
        <v>0</v>
      </c>
      <c r="G24" s="100">
        <f>'F2 SAS'!G24+'F2 FHL'!G24+'F2 ETAT-COMMUNAL'!G24</f>
        <v>0</v>
      </c>
      <c r="H24" s="100">
        <f>'F2 SAS'!H24+'F2 FHL'!H24+'F2 ETAT-COMMUNAL'!H24</f>
        <v>0</v>
      </c>
      <c r="I24" s="100">
        <f>'F2 SAS'!I24+'F2 FHL'!I24+'F2 ETAT-COMMUNAL'!I24</f>
        <v>0</v>
      </c>
      <c r="J24" s="100">
        <f>'F2 SAS'!J24+'F2 FHL'!J24+'F2 ETAT-COMMUNAL'!J24</f>
        <v>0</v>
      </c>
      <c r="K24" s="100">
        <f>'F2 SAS'!K24+'F2 FHL'!K24+'F2 ETAT-COMMUNAL'!K24</f>
        <v>0</v>
      </c>
      <c r="L24" s="77" t="str">
        <f t="shared" si="2"/>
        <v>OK</v>
      </c>
      <c r="N24" s="100">
        <f>'F2 SAS'!N24+'F2 FHL'!N24+'F2 ETAT-COMMUNAL'!N24</f>
        <v>0</v>
      </c>
      <c r="P24" s="66" t="str">
        <f t="shared" si="0"/>
        <v>OK</v>
      </c>
      <c r="R24" s="70">
        <f t="shared" si="1"/>
        <v>0</v>
      </c>
    </row>
    <row r="25" spans="2:18" ht="15" customHeight="1">
      <c r="B25" s="4"/>
      <c r="C25" s="1" t="str">
        <f>'F2 SAS'!C25</f>
        <v>Diététicien</v>
      </c>
      <c r="D25" s="100">
        <f>'F2 SAS'!D25+'F2 FHL'!D25+'F2 ETAT-COMMUNAL'!D25</f>
        <v>0</v>
      </c>
      <c r="E25" s="100">
        <f>'F2 SAS'!E25+'F2 FHL'!E25+'F2 ETAT-COMMUNAL'!E25</f>
        <v>0</v>
      </c>
      <c r="F25" s="100">
        <f>'F2 SAS'!F25+'F2 FHL'!F25+'F2 ETAT-COMMUNAL'!F25</f>
        <v>0</v>
      </c>
      <c r="G25" s="100">
        <f>'F2 SAS'!G25+'F2 FHL'!G25+'F2 ETAT-COMMUNAL'!G25</f>
        <v>0</v>
      </c>
      <c r="H25" s="100">
        <f>'F2 SAS'!H25+'F2 FHL'!H25+'F2 ETAT-COMMUNAL'!H25</f>
        <v>0</v>
      </c>
      <c r="I25" s="100">
        <f>'F2 SAS'!I25+'F2 FHL'!I25+'F2 ETAT-COMMUNAL'!I25</f>
        <v>0</v>
      </c>
      <c r="J25" s="100">
        <f>'F2 SAS'!J25+'F2 FHL'!J25+'F2 ETAT-COMMUNAL'!J25</f>
        <v>0</v>
      </c>
      <c r="K25" s="100">
        <f>'F2 SAS'!K25+'F2 FHL'!K25+'F2 ETAT-COMMUNAL'!K25</f>
        <v>0</v>
      </c>
      <c r="L25" s="77" t="str">
        <f t="shared" si="2"/>
        <v>OK</v>
      </c>
      <c r="N25" s="100">
        <f>'F2 SAS'!N25+'F2 FHL'!N25+'F2 ETAT-COMMUNAL'!N25</f>
        <v>0</v>
      </c>
      <c r="P25" s="66" t="str">
        <f t="shared" si="0"/>
        <v>OK</v>
      </c>
      <c r="R25" s="70">
        <f t="shared" si="1"/>
        <v>0</v>
      </c>
    </row>
    <row r="26" spans="2:18" ht="15" customHeight="1">
      <c r="B26" s="4"/>
      <c r="C26" s="1" t="str">
        <f>'F2 SAS'!C26</f>
        <v>Orthophoniste</v>
      </c>
      <c r="D26" s="100">
        <f>'F2 SAS'!D26+'F2 FHL'!D26+'F2 ETAT-COMMUNAL'!D26</f>
        <v>0</v>
      </c>
      <c r="E26" s="100">
        <f>'F2 SAS'!E26+'F2 FHL'!E26+'F2 ETAT-COMMUNAL'!E26</f>
        <v>0</v>
      </c>
      <c r="F26" s="100">
        <f>'F2 SAS'!F26+'F2 FHL'!F26+'F2 ETAT-COMMUNAL'!F26</f>
        <v>0</v>
      </c>
      <c r="G26" s="100">
        <f>'F2 SAS'!G26+'F2 FHL'!G26+'F2 ETAT-COMMUNAL'!G26</f>
        <v>0</v>
      </c>
      <c r="H26" s="100">
        <f>'F2 SAS'!H26+'F2 FHL'!H26+'F2 ETAT-COMMUNAL'!H26</f>
        <v>0</v>
      </c>
      <c r="I26" s="100">
        <f>'F2 SAS'!I26+'F2 FHL'!I26+'F2 ETAT-COMMUNAL'!I26</f>
        <v>0</v>
      </c>
      <c r="J26" s="100">
        <f>'F2 SAS'!J26+'F2 FHL'!J26+'F2 ETAT-COMMUNAL'!J26</f>
        <v>0</v>
      </c>
      <c r="K26" s="100">
        <f>'F2 SAS'!K26+'F2 FHL'!K26+'F2 ETAT-COMMUNAL'!K26</f>
        <v>0</v>
      </c>
      <c r="L26" s="77" t="str">
        <f t="shared" ref="L26" si="3">IF(D26=0,"OK",IF(AND(D26&gt;0,K26&lt;&gt;"",K26=INT(K26),INT(K26)&gt;=D26),"OK","erreur"))</f>
        <v>OK</v>
      </c>
      <c r="N26" s="100">
        <f>'F2 SAS'!N26+'F2 FHL'!N26+'F2 ETAT-COMMUNAL'!N26</f>
        <v>0</v>
      </c>
      <c r="P26" s="66" t="str">
        <f t="shared" ref="P26" si="4">IF(D26="",IF(N26="","OK","erreur"),IF(N26&lt;&gt;"","OK","erreur"))</f>
        <v>OK</v>
      </c>
      <c r="R26" s="70">
        <f t="shared" si="1"/>
        <v>0</v>
      </c>
    </row>
    <row r="27" spans="2:18" ht="15" customHeight="1">
      <c r="B27" s="4"/>
      <c r="C27" s="1" t="str">
        <f>'F2 SAS'!C27</f>
        <v>Infirmier anesthésiste / masseur</v>
      </c>
      <c r="D27" s="100">
        <f>'F2 SAS'!D27+'F2 FHL'!D27+'F2 ETAT-COMMUNAL'!D27</f>
        <v>0</v>
      </c>
      <c r="E27" s="100">
        <f>'F2 SAS'!E27+'F2 FHL'!E27+'F2 ETAT-COMMUNAL'!E27</f>
        <v>0</v>
      </c>
      <c r="F27" s="100">
        <f>'F2 SAS'!F27+'F2 FHL'!F27+'F2 ETAT-COMMUNAL'!F27</f>
        <v>0</v>
      </c>
      <c r="G27" s="100">
        <f>'F2 SAS'!G27+'F2 FHL'!G27+'F2 ETAT-COMMUNAL'!G27</f>
        <v>0</v>
      </c>
      <c r="H27" s="100">
        <f>'F2 SAS'!H27+'F2 FHL'!H27+'F2 ETAT-COMMUNAL'!H27</f>
        <v>0</v>
      </c>
      <c r="I27" s="100">
        <f>'F2 SAS'!I27+'F2 FHL'!I27+'F2 ETAT-COMMUNAL'!I27</f>
        <v>0</v>
      </c>
      <c r="J27" s="100">
        <f>'F2 SAS'!J27+'F2 FHL'!J27+'F2 ETAT-COMMUNAL'!J27</f>
        <v>0</v>
      </c>
      <c r="K27" s="100">
        <f>'F2 SAS'!K27+'F2 FHL'!K27+'F2 ETAT-COMMUNAL'!K27</f>
        <v>0</v>
      </c>
      <c r="L27" s="77" t="str">
        <f t="shared" si="2"/>
        <v>OK</v>
      </c>
      <c r="N27" s="100">
        <f>'F2 SAS'!N27+'F2 FHL'!N27+'F2 ETAT-COMMUNAL'!N27</f>
        <v>0</v>
      </c>
      <c r="P27" s="66" t="str">
        <f t="shared" si="0"/>
        <v>OK</v>
      </c>
      <c r="R27" s="70">
        <f t="shared" si="1"/>
        <v>0</v>
      </c>
    </row>
    <row r="28" spans="2:18" ht="15" customHeight="1">
      <c r="B28" s="4"/>
      <c r="C28" s="1" t="str">
        <f>'F2 SAS'!C28</f>
        <v>Infirmier psychiatrique</v>
      </c>
      <c r="D28" s="100">
        <f>'F2 SAS'!D28+'F2 FHL'!D28+'F2 ETAT-COMMUNAL'!D28</f>
        <v>0</v>
      </c>
      <c r="E28" s="100">
        <f>'F2 SAS'!E28+'F2 FHL'!E28+'F2 ETAT-COMMUNAL'!E28</f>
        <v>0</v>
      </c>
      <c r="F28" s="100">
        <f>'F2 SAS'!F28+'F2 FHL'!F28+'F2 ETAT-COMMUNAL'!F28</f>
        <v>0</v>
      </c>
      <c r="G28" s="100">
        <f>'F2 SAS'!G28+'F2 FHL'!G28+'F2 ETAT-COMMUNAL'!G28</f>
        <v>0</v>
      </c>
      <c r="H28" s="100">
        <f>'F2 SAS'!H28+'F2 FHL'!H28+'F2 ETAT-COMMUNAL'!H28</f>
        <v>0</v>
      </c>
      <c r="I28" s="100">
        <f>'F2 SAS'!I28+'F2 FHL'!I28+'F2 ETAT-COMMUNAL'!I28</f>
        <v>0</v>
      </c>
      <c r="J28" s="100">
        <f>'F2 SAS'!J28+'F2 FHL'!J28+'F2 ETAT-COMMUNAL'!J28</f>
        <v>0</v>
      </c>
      <c r="K28" s="100">
        <f>'F2 SAS'!K28+'F2 FHL'!K28+'F2 ETAT-COMMUNAL'!K28</f>
        <v>0</v>
      </c>
      <c r="L28" s="77" t="str">
        <f t="shared" si="2"/>
        <v>OK</v>
      </c>
      <c r="N28" s="100">
        <f>'F2 SAS'!N28+'F2 FHL'!N28+'F2 ETAT-COMMUNAL'!N28</f>
        <v>0</v>
      </c>
      <c r="P28" s="66" t="str">
        <f t="shared" si="0"/>
        <v>OK</v>
      </c>
      <c r="R28" s="70">
        <f t="shared" si="1"/>
        <v>0</v>
      </c>
    </row>
    <row r="29" spans="2:18" ht="15" customHeight="1">
      <c r="B29" s="4"/>
      <c r="C29" s="1" t="str">
        <f>'F2 SAS'!C29</f>
        <v>Infirmier</v>
      </c>
      <c r="D29" s="100">
        <f>'F2 SAS'!D29+'F2 FHL'!D29+'F2 ETAT-COMMUNAL'!D29</f>
        <v>0</v>
      </c>
      <c r="E29" s="100">
        <f>'F2 SAS'!E29+'F2 FHL'!E29+'F2 ETAT-COMMUNAL'!E29</f>
        <v>0</v>
      </c>
      <c r="F29" s="100">
        <f>'F2 SAS'!F29+'F2 FHL'!F29+'F2 ETAT-COMMUNAL'!F29</f>
        <v>0</v>
      </c>
      <c r="G29" s="100">
        <f>'F2 SAS'!G29+'F2 FHL'!G29+'F2 ETAT-COMMUNAL'!G29</f>
        <v>0</v>
      </c>
      <c r="H29" s="100">
        <f>'F2 SAS'!H29+'F2 FHL'!H29+'F2 ETAT-COMMUNAL'!H29</f>
        <v>0</v>
      </c>
      <c r="I29" s="100">
        <f>'F2 SAS'!I29+'F2 FHL'!I29+'F2 ETAT-COMMUNAL'!I29</f>
        <v>0</v>
      </c>
      <c r="J29" s="100">
        <f>'F2 SAS'!J29+'F2 FHL'!J29+'F2 ETAT-COMMUNAL'!J29</f>
        <v>0</v>
      </c>
      <c r="K29" s="100">
        <f>'F2 SAS'!K29+'F2 FHL'!K29+'F2 ETAT-COMMUNAL'!K29</f>
        <v>0</v>
      </c>
      <c r="L29" s="77" t="str">
        <f t="shared" si="2"/>
        <v>OK</v>
      </c>
      <c r="N29" s="100">
        <f>'F2 SAS'!N29+'F2 FHL'!N29+'F2 ETAT-COMMUNAL'!N29</f>
        <v>0</v>
      </c>
      <c r="P29" s="66" t="str">
        <f t="shared" si="0"/>
        <v>OK</v>
      </c>
      <c r="R29" s="70">
        <f t="shared" si="1"/>
        <v>0</v>
      </c>
    </row>
    <row r="30" spans="2:18" ht="15" customHeight="1">
      <c r="B30" s="4"/>
      <c r="C30" s="1" t="str">
        <f>'F2 SAS'!C30</f>
        <v>Aide soignant</v>
      </c>
      <c r="D30" s="100">
        <f>'F2 SAS'!D30+'F2 FHL'!D30+'F2 ETAT-COMMUNAL'!D30</f>
        <v>0</v>
      </c>
      <c r="E30" s="100">
        <f>'F2 SAS'!E30+'F2 FHL'!E30+'F2 ETAT-COMMUNAL'!E30</f>
        <v>0</v>
      </c>
      <c r="F30" s="100">
        <f>'F2 SAS'!F30+'F2 FHL'!F30+'F2 ETAT-COMMUNAL'!F30</f>
        <v>0</v>
      </c>
      <c r="G30" s="100">
        <f>'F2 SAS'!G30+'F2 FHL'!G30+'F2 ETAT-COMMUNAL'!G30</f>
        <v>0</v>
      </c>
      <c r="H30" s="100">
        <f>'F2 SAS'!H30+'F2 FHL'!H30+'F2 ETAT-COMMUNAL'!H30</f>
        <v>0</v>
      </c>
      <c r="I30" s="100">
        <f>'F2 SAS'!I30+'F2 FHL'!I30+'F2 ETAT-COMMUNAL'!I30</f>
        <v>0</v>
      </c>
      <c r="J30" s="100">
        <f>'F2 SAS'!J30+'F2 FHL'!J30+'F2 ETAT-COMMUNAL'!J30</f>
        <v>0</v>
      </c>
      <c r="K30" s="100">
        <f>'F2 SAS'!K30+'F2 FHL'!K30+'F2 ETAT-COMMUNAL'!K30</f>
        <v>0</v>
      </c>
      <c r="L30" s="77" t="str">
        <f t="shared" si="2"/>
        <v>OK</v>
      </c>
      <c r="N30" s="100">
        <f>'F2 SAS'!N30+'F2 FHL'!N30+'F2 ETAT-COMMUNAL'!N30</f>
        <v>0</v>
      </c>
      <c r="P30" s="66" t="str">
        <f t="shared" si="0"/>
        <v>OK</v>
      </c>
      <c r="R30" s="70">
        <f t="shared" si="1"/>
        <v>0</v>
      </c>
    </row>
    <row r="31" spans="2:18" ht="15" customHeight="1">
      <c r="B31" s="2"/>
      <c r="C31" s="10" t="s">
        <v>1</v>
      </c>
      <c r="D31" s="56"/>
      <c r="E31" s="56"/>
      <c r="F31" s="56"/>
      <c r="G31" s="56"/>
      <c r="H31" s="56"/>
      <c r="I31" s="56"/>
      <c r="J31" s="56"/>
      <c r="K31" s="56"/>
      <c r="L31" s="79"/>
      <c r="N31" s="67"/>
      <c r="P31" s="68"/>
      <c r="R31" s="69"/>
    </row>
    <row r="32" spans="2:18" ht="15" customHeight="1">
      <c r="B32" s="4"/>
      <c r="C32" s="1" t="str">
        <f>'F2 SAS'!C32</f>
        <v>Universitaire psychologue</v>
      </c>
      <c r="D32" s="100">
        <f>'F2 SAS'!D32+'F2 FHL'!D32+'F2 ETAT-COMMUNAL'!D32</f>
        <v>0</v>
      </c>
      <c r="E32" s="100">
        <f>'F2 SAS'!E32+'F2 FHL'!E32+'F2 ETAT-COMMUNAL'!E32</f>
        <v>0</v>
      </c>
      <c r="F32" s="100">
        <f>'F2 SAS'!F32+'F2 FHL'!F32+'F2 ETAT-COMMUNAL'!F32</f>
        <v>0</v>
      </c>
      <c r="G32" s="100">
        <f>'F2 SAS'!G32+'F2 FHL'!G32+'F2 ETAT-COMMUNAL'!G32</f>
        <v>0</v>
      </c>
      <c r="H32" s="100">
        <f>'F2 SAS'!H32+'F2 FHL'!H32+'F2 ETAT-COMMUNAL'!H32</f>
        <v>0</v>
      </c>
      <c r="I32" s="100">
        <f>'F2 SAS'!I32+'F2 FHL'!I32+'F2 ETAT-COMMUNAL'!I32</f>
        <v>0</v>
      </c>
      <c r="J32" s="100">
        <f>'F2 SAS'!J32+'F2 FHL'!J32+'F2 ETAT-COMMUNAL'!J32</f>
        <v>0</v>
      </c>
      <c r="K32" s="100">
        <f>'F2 SAS'!K32+'F2 FHL'!K32+'F2 ETAT-COMMUNAL'!K32</f>
        <v>0</v>
      </c>
      <c r="L32" s="77" t="str">
        <f t="shared" ref="L32:L37" si="5">IF(D32=0,"OK",IF(AND(D32&gt;0,K32&lt;&gt;"",K32=INT(K32),INT(K32)&gt;=D32),"OK","erreur"))</f>
        <v>OK</v>
      </c>
      <c r="N32" s="100">
        <f>'F2 SAS'!N32+'F2 FHL'!N32+'F2 ETAT-COMMUNAL'!N32</f>
        <v>0</v>
      </c>
      <c r="P32" s="66" t="str">
        <f t="shared" ref="P32:P37" si="6">IF(D32="",IF(N32="","OK","erreur"),IF(N32&lt;&gt;"","OK","erreur"))</f>
        <v>OK</v>
      </c>
      <c r="R32" s="70">
        <f t="shared" ref="R32:R37" si="7">IFERROR(+N32*R$61/N$61,0)</f>
        <v>0</v>
      </c>
    </row>
    <row r="33" spans="2:18" ht="15" customHeight="1">
      <c r="B33" s="4"/>
      <c r="C33" s="1" t="str">
        <f>'F2 SAS'!C33</f>
        <v>Educateur gradué</v>
      </c>
      <c r="D33" s="100">
        <f>'F2 SAS'!D33+'F2 FHL'!D33+'F2 ETAT-COMMUNAL'!D33</f>
        <v>0</v>
      </c>
      <c r="E33" s="100">
        <f>'F2 SAS'!E33+'F2 FHL'!E33+'F2 ETAT-COMMUNAL'!E33</f>
        <v>0</v>
      </c>
      <c r="F33" s="100">
        <f>'F2 SAS'!F33+'F2 FHL'!F33+'F2 ETAT-COMMUNAL'!F33</f>
        <v>0</v>
      </c>
      <c r="G33" s="100">
        <f>'F2 SAS'!G33+'F2 FHL'!G33+'F2 ETAT-COMMUNAL'!G33</f>
        <v>0</v>
      </c>
      <c r="H33" s="100">
        <f>'F2 SAS'!H33+'F2 FHL'!H33+'F2 ETAT-COMMUNAL'!H33</f>
        <v>0</v>
      </c>
      <c r="I33" s="100">
        <f>'F2 SAS'!I33+'F2 FHL'!I33+'F2 ETAT-COMMUNAL'!I33</f>
        <v>0</v>
      </c>
      <c r="J33" s="100">
        <f>'F2 SAS'!J33+'F2 FHL'!J33+'F2 ETAT-COMMUNAL'!J33</f>
        <v>0</v>
      </c>
      <c r="K33" s="100">
        <f>'F2 SAS'!K33+'F2 FHL'!K33+'F2 ETAT-COMMUNAL'!K33</f>
        <v>0</v>
      </c>
      <c r="L33" s="77" t="str">
        <f t="shared" si="5"/>
        <v>OK</v>
      </c>
      <c r="N33" s="100">
        <f>'F2 SAS'!N33+'F2 FHL'!N33+'F2 ETAT-COMMUNAL'!N33</f>
        <v>0</v>
      </c>
      <c r="P33" s="66" t="str">
        <f t="shared" si="6"/>
        <v>OK</v>
      </c>
      <c r="R33" s="70">
        <f t="shared" si="7"/>
        <v>0</v>
      </c>
    </row>
    <row r="34" spans="2:18" ht="15" customHeight="1">
      <c r="B34" s="4"/>
      <c r="C34" s="1" t="str">
        <f>'F2 SAS'!C34</f>
        <v>Educateur instructeur (bac)</v>
      </c>
      <c r="D34" s="100">
        <f>'F2 SAS'!D34+'F2 FHL'!D34+'F2 ETAT-COMMUNAL'!D34</f>
        <v>0</v>
      </c>
      <c r="E34" s="100">
        <f>'F2 SAS'!E34+'F2 FHL'!E34+'F2 ETAT-COMMUNAL'!E34</f>
        <v>0</v>
      </c>
      <c r="F34" s="100">
        <f>'F2 SAS'!F34+'F2 FHL'!F34+'F2 ETAT-COMMUNAL'!F34</f>
        <v>0</v>
      </c>
      <c r="G34" s="100">
        <f>'F2 SAS'!G34+'F2 FHL'!G34+'F2 ETAT-COMMUNAL'!G34</f>
        <v>0</v>
      </c>
      <c r="H34" s="100">
        <f>'F2 SAS'!H34+'F2 FHL'!H34+'F2 ETAT-COMMUNAL'!H34</f>
        <v>0</v>
      </c>
      <c r="I34" s="100">
        <f>'F2 SAS'!I34+'F2 FHL'!I34+'F2 ETAT-COMMUNAL'!I34</f>
        <v>0</v>
      </c>
      <c r="J34" s="100">
        <f>'F2 SAS'!J34+'F2 FHL'!J34+'F2 ETAT-COMMUNAL'!J34</f>
        <v>0</v>
      </c>
      <c r="K34" s="100">
        <f>'F2 SAS'!K34+'F2 FHL'!K34+'F2 ETAT-COMMUNAL'!K34</f>
        <v>0</v>
      </c>
      <c r="L34" s="77" t="str">
        <f t="shared" si="5"/>
        <v>OK</v>
      </c>
      <c r="N34" s="100">
        <f>'F2 SAS'!N34+'F2 FHL'!N34+'F2 ETAT-COMMUNAL'!N34</f>
        <v>0</v>
      </c>
      <c r="P34" s="66" t="str">
        <f t="shared" si="6"/>
        <v>OK</v>
      </c>
      <c r="R34" s="70">
        <f t="shared" si="7"/>
        <v>0</v>
      </c>
    </row>
    <row r="35" spans="2:18" ht="15" customHeight="1">
      <c r="B35" s="4"/>
      <c r="C35" s="1" t="str">
        <f>'F2 SAS'!C35</f>
        <v>Educateur diplômé</v>
      </c>
      <c r="D35" s="100">
        <f>'F2 SAS'!D35+'F2 FHL'!D35+'F2 ETAT-COMMUNAL'!D35</f>
        <v>0</v>
      </c>
      <c r="E35" s="100">
        <f>'F2 SAS'!E35+'F2 FHL'!E35+'F2 ETAT-COMMUNAL'!E35</f>
        <v>0</v>
      </c>
      <c r="F35" s="100">
        <f>'F2 SAS'!F35+'F2 FHL'!F35+'F2 ETAT-COMMUNAL'!F35</f>
        <v>0</v>
      </c>
      <c r="G35" s="100">
        <f>'F2 SAS'!G35+'F2 FHL'!G35+'F2 ETAT-COMMUNAL'!G35</f>
        <v>0</v>
      </c>
      <c r="H35" s="100">
        <f>'F2 SAS'!H35+'F2 FHL'!H35+'F2 ETAT-COMMUNAL'!H35</f>
        <v>0</v>
      </c>
      <c r="I35" s="100">
        <f>'F2 SAS'!I35+'F2 FHL'!I35+'F2 ETAT-COMMUNAL'!I35</f>
        <v>0</v>
      </c>
      <c r="J35" s="100">
        <f>'F2 SAS'!J35+'F2 FHL'!J35+'F2 ETAT-COMMUNAL'!J35</f>
        <v>0</v>
      </c>
      <c r="K35" s="100">
        <f>'F2 SAS'!K35+'F2 FHL'!K35+'F2 ETAT-COMMUNAL'!K35</f>
        <v>0</v>
      </c>
      <c r="L35" s="77" t="str">
        <f t="shared" si="5"/>
        <v>OK</v>
      </c>
      <c r="N35" s="100">
        <f>'F2 SAS'!N35+'F2 FHL'!N35+'F2 ETAT-COMMUNAL'!N35</f>
        <v>0</v>
      </c>
      <c r="P35" s="66" t="str">
        <f t="shared" si="6"/>
        <v>OK</v>
      </c>
      <c r="R35" s="70">
        <f t="shared" si="7"/>
        <v>0</v>
      </c>
    </row>
    <row r="36" spans="2:18" ht="15" customHeight="1">
      <c r="B36" s="4"/>
      <c r="C36" s="1" t="str">
        <f>'F2 SAS'!C36</f>
        <v>Educateur instructeur</v>
      </c>
      <c r="D36" s="100">
        <f>'F2 SAS'!D36+'F2 FHL'!D36+'F2 ETAT-COMMUNAL'!D36</f>
        <v>0</v>
      </c>
      <c r="E36" s="100">
        <f>'F2 SAS'!E36+'F2 FHL'!E36+'F2 ETAT-COMMUNAL'!E36</f>
        <v>0</v>
      </c>
      <c r="F36" s="100">
        <f>'F2 SAS'!F36+'F2 FHL'!F36+'F2 ETAT-COMMUNAL'!F36</f>
        <v>0</v>
      </c>
      <c r="G36" s="100">
        <f>'F2 SAS'!G36+'F2 FHL'!G36+'F2 ETAT-COMMUNAL'!G36</f>
        <v>0</v>
      </c>
      <c r="H36" s="100">
        <f>'F2 SAS'!H36+'F2 FHL'!H36+'F2 ETAT-COMMUNAL'!H36</f>
        <v>0</v>
      </c>
      <c r="I36" s="100">
        <f>'F2 SAS'!I36+'F2 FHL'!I36+'F2 ETAT-COMMUNAL'!I36</f>
        <v>0</v>
      </c>
      <c r="J36" s="100">
        <f>'F2 SAS'!J36+'F2 FHL'!J36+'F2 ETAT-COMMUNAL'!J36</f>
        <v>0</v>
      </c>
      <c r="K36" s="100">
        <f>'F2 SAS'!K36+'F2 FHL'!K36+'F2 ETAT-COMMUNAL'!K36</f>
        <v>0</v>
      </c>
      <c r="L36" s="77" t="str">
        <f t="shared" si="5"/>
        <v>OK</v>
      </c>
      <c r="N36" s="100">
        <f>'F2 SAS'!N36+'F2 FHL'!N36+'F2 ETAT-COMMUNAL'!N36</f>
        <v>0</v>
      </c>
      <c r="P36" s="66" t="str">
        <f t="shared" si="6"/>
        <v>OK</v>
      </c>
      <c r="R36" s="70">
        <f t="shared" si="7"/>
        <v>0</v>
      </c>
    </row>
    <row r="37" spans="2:18" ht="15" customHeight="1">
      <c r="B37" s="4"/>
      <c r="C37" s="1" t="str">
        <f>'F2 SAS'!C37</f>
        <v>Employé non diplômé</v>
      </c>
      <c r="D37" s="100">
        <f>'F2 SAS'!D37+'F2 FHL'!D37+'F2 ETAT-COMMUNAL'!D37</f>
        <v>0</v>
      </c>
      <c r="E37" s="100">
        <f>'F2 SAS'!E37+'F2 FHL'!E37+'F2 ETAT-COMMUNAL'!E37</f>
        <v>0</v>
      </c>
      <c r="F37" s="100">
        <f>'F2 SAS'!F37+'F2 FHL'!F37+'F2 ETAT-COMMUNAL'!F37</f>
        <v>0</v>
      </c>
      <c r="G37" s="100">
        <f>'F2 SAS'!G37+'F2 FHL'!G37+'F2 ETAT-COMMUNAL'!G37</f>
        <v>0</v>
      </c>
      <c r="H37" s="100">
        <f>'F2 SAS'!H37+'F2 FHL'!H37+'F2 ETAT-COMMUNAL'!H37</f>
        <v>0</v>
      </c>
      <c r="I37" s="100">
        <f>'F2 SAS'!I37+'F2 FHL'!I37+'F2 ETAT-COMMUNAL'!I37</f>
        <v>0</v>
      </c>
      <c r="J37" s="100">
        <f>'F2 SAS'!J37+'F2 FHL'!J37+'F2 ETAT-COMMUNAL'!J37</f>
        <v>0</v>
      </c>
      <c r="K37" s="100">
        <f>'F2 SAS'!K37+'F2 FHL'!K37+'F2 ETAT-COMMUNAL'!K37</f>
        <v>0</v>
      </c>
      <c r="L37" s="77" t="str">
        <f t="shared" si="5"/>
        <v>OK</v>
      </c>
      <c r="N37" s="100">
        <f>'F2 SAS'!N37+'F2 FHL'!N37+'F2 ETAT-COMMUNAL'!N37</f>
        <v>0</v>
      </c>
      <c r="P37" s="66" t="str">
        <f t="shared" si="6"/>
        <v>OK</v>
      </c>
      <c r="R37" s="70">
        <f t="shared" si="7"/>
        <v>0</v>
      </c>
    </row>
    <row r="38" spans="2:18" ht="15" customHeight="1">
      <c r="B38" s="2"/>
      <c r="C38" s="10" t="s">
        <v>2</v>
      </c>
      <c r="D38" s="56"/>
      <c r="E38" s="56"/>
      <c r="F38" s="56"/>
      <c r="G38" s="56"/>
      <c r="H38" s="56"/>
      <c r="I38" s="56"/>
      <c r="J38" s="56"/>
      <c r="K38" s="56"/>
      <c r="L38" s="79"/>
      <c r="N38" s="67"/>
      <c r="P38" s="68"/>
      <c r="R38" s="69"/>
    </row>
    <row r="39" spans="2:18" ht="15" customHeight="1">
      <c r="B39" s="4"/>
      <c r="C39" s="1" t="str">
        <f>'F2 SAS'!C39</f>
        <v>Salarié avec CATP ou CAP</v>
      </c>
      <c r="D39" s="100">
        <f>'F2 SAS'!D39+'F2 FHL'!D39+'F2 ETAT-COMMUNAL'!D39</f>
        <v>0</v>
      </c>
      <c r="E39" s="100">
        <f>'F2 SAS'!E39+'F2 FHL'!E39+'F2 ETAT-COMMUNAL'!E39</f>
        <v>0</v>
      </c>
      <c r="F39" s="100">
        <f>'F2 SAS'!F39+'F2 FHL'!F39+'F2 ETAT-COMMUNAL'!F39</f>
        <v>0</v>
      </c>
      <c r="G39" s="100">
        <f>'F2 SAS'!G39+'F2 FHL'!G39+'F2 ETAT-COMMUNAL'!G39</f>
        <v>0</v>
      </c>
      <c r="H39" s="100">
        <f>'F2 SAS'!H39+'F2 FHL'!H39+'F2 ETAT-COMMUNAL'!H39</f>
        <v>0</v>
      </c>
      <c r="I39" s="100">
        <f>'F2 SAS'!I39+'F2 FHL'!I39+'F2 ETAT-COMMUNAL'!I39</f>
        <v>0</v>
      </c>
      <c r="J39" s="100">
        <f>'F2 SAS'!J39+'F2 FHL'!J39+'F2 ETAT-COMMUNAL'!J39</f>
        <v>0</v>
      </c>
      <c r="K39" s="100">
        <f>'F2 SAS'!K39+'F2 FHL'!K39+'F2 ETAT-COMMUNAL'!K39</f>
        <v>0</v>
      </c>
      <c r="L39" s="77" t="str">
        <f t="shared" ref="L39:L43" si="8">IF(D39=0,"OK",IF(AND(D39&gt;0,K39&lt;&gt;"",K39=INT(K39),INT(K39)&gt;=D39),"OK","erreur"))</f>
        <v>OK</v>
      </c>
      <c r="N39" s="100">
        <f>'F2 SAS'!N39+'F2 FHL'!N39+'F2 ETAT-COMMUNAL'!N39</f>
        <v>0</v>
      </c>
      <c r="P39" s="66" t="str">
        <f>IF(D39="",IF(N39="","OK","erreur"),IF(N39&lt;&gt;"","OK","erreur"))</f>
        <v>OK</v>
      </c>
      <c r="R39" s="70">
        <f>IFERROR(+N39*R$61/N$61,0)</f>
        <v>0</v>
      </c>
    </row>
    <row r="40" spans="2:18" ht="15" customHeight="1">
      <c r="B40" s="4"/>
      <c r="C40" s="1" t="str">
        <f>'F2 SAS'!C40</f>
        <v>Auxiliaire de vie/Auxiliaire économe</v>
      </c>
      <c r="D40" s="100">
        <f>'F2 SAS'!D40+'F2 FHL'!D40+'F2 ETAT-COMMUNAL'!D40</f>
        <v>0</v>
      </c>
      <c r="E40" s="100">
        <f>'F2 SAS'!E40+'F2 FHL'!E40+'F2 ETAT-COMMUNAL'!E40</f>
        <v>0</v>
      </c>
      <c r="F40" s="100">
        <f>'F2 SAS'!F40+'F2 FHL'!F40+'F2 ETAT-COMMUNAL'!F40</f>
        <v>0</v>
      </c>
      <c r="G40" s="100">
        <f>'F2 SAS'!G40+'F2 FHL'!G40+'F2 ETAT-COMMUNAL'!G40</f>
        <v>0</v>
      </c>
      <c r="H40" s="100">
        <f>'F2 SAS'!H40+'F2 FHL'!H40+'F2 ETAT-COMMUNAL'!H40</f>
        <v>0</v>
      </c>
      <c r="I40" s="100">
        <f>'F2 SAS'!I40+'F2 FHL'!I40+'F2 ETAT-COMMUNAL'!I40</f>
        <v>0</v>
      </c>
      <c r="J40" s="100">
        <f>'F2 SAS'!J40+'F2 FHL'!J40+'F2 ETAT-COMMUNAL'!J40</f>
        <v>0</v>
      </c>
      <c r="K40" s="100">
        <f>'F2 SAS'!K40+'F2 FHL'!K40+'F2 ETAT-COMMUNAL'!K40</f>
        <v>0</v>
      </c>
      <c r="L40" s="77" t="str">
        <f t="shared" si="8"/>
        <v>OK</v>
      </c>
      <c r="N40" s="100">
        <f>'F2 SAS'!N40+'F2 FHL'!N40+'F2 ETAT-COMMUNAL'!N40</f>
        <v>0</v>
      </c>
      <c r="P40" s="66" t="str">
        <f>IF(D40="",IF(N40="","OK","erreur"),IF(N40&lt;&gt;"","OK","erreur"))</f>
        <v>OK</v>
      </c>
      <c r="R40" s="70">
        <f>IFERROR(+N40*R$61/N$61,0)</f>
        <v>0</v>
      </c>
    </row>
    <row r="41" spans="2:18" ht="15" customHeight="1">
      <c r="B41" s="4"/>
      <c r="C41" s="1" t="str">
        <f>'F2 SAS'!C41</f>
        <v>Aide socio-familiale / AAQ</v>
      </c>
      <c r="D41" s="100">
        <f>'F2 SAS'!D41+'F2 FHL'!D41+'F2 ETAT-COMMUNAL'!D41</f>
        <v>0</v>
      </c>
      <c r="E41" s="100">
        <f>'F2 SAS'!E41+'F2 FHL'!E41+'F2 ETAT-COMMUNAL'!E41</f>
        <v>0</v>
      </c>
      <c r="F41" s="100">
        <f>'F2 SAS'!F41+'F2 FHL'!F41+'F2 ETAT-COMMUNAL'!F41</f>
        <v>0</v>
      </c>
      <c r="G41" s="100">
        <f>'F2 SAS'!G41+'F2 FHL'!G41+'F2 ETAT-COMMUNAL'!G41</f>
        <v>0</v>
      </c>
      <c r="H41" s="100">
        <f>'F2 SAS'!H41+'F2 FHL'!H41+'F2 ETAT-COMMUNAL'!H41</f>
        <v>0</v>
      </c>
      <c r="I41" s="100">
        <f>'F2 SAS'!I41+'F2 FHL'!I41+'F2 ETAT-COMMUNAL'!I41</f>
        <v>0</v>
      </c>
      <c r="J41" s="100">
        <f>'F2 SAS'!J41+'F2 FHL'!J41+'F2 ETAT-COMMUNAL'!J41</f>
        <v>0</v>
      </c>
      <c r="K41" s="100">
        <f>'F2 SAS'!K41+'F2 FHL'!K41+'F2 ETAT-COMMUNAL'!K41</f>
        <v>0</v>
      </c>
      <c r="L41" s="77" t="str">
        <f t="shared" si="8"/>
        <v>OK</v>
      </c>
      <c r="N41" s="100">
        <f>'F2 SAS'!N41+'F2 FHL'!N41+'F2 ETAT-COMMUNAL'!N41</f>
        <v>0</v>
      </c>
      <c r="P41" s="66" t="str">
        <f>IF(D41="",IF(N41="","OK","erreur"),IF(N41&lt;&gt;"","OK","erreur"))</f>
        <v>OK</v>
      </c>
      <c r="R41" s="70">
        <f>IFERROR(+N41*R$61/N$61,0)</f>
        <v>0</v>
      </c>
    </row>
    <row r="42" spans="2:18" ht="15" customHeight="1">
      <c r="B42" s="4"/>
      <c r="C42" s="1" t="str">
        <f>'F2 SAS'!C42</f>
        <v>Aide socio-familiale / AAQ en formation</v>
      </c>
      <c r="D42" s="100">
        <f>'F2 SAS'!D42+'F2 FHL'!D42+'F2 ETAT-COMMUNAL'!D42</f>
        <v>0</v>
      </c>
      <c r="E42" s="100">
        <f>'F2 SAS'!E42+'F2 FHL'!E42+'F2 ETAT-COMMUNAL'!E42</f>
        <v>0</v>
      </c>
      <c r="F42" s="100">
        <f>'F2 SAS'!F42+'F2 FHL'!F42+'F2 ETAT-COMMUNAL'!F42</f>
        <v>0</v>
      </c>
      <c r="G42" s="100">
        <f>'F2 SAS'!G42+'F2 FHL'!G42+'F2 ETAT-COMMUNAL'!G42</f>
        <v>0</v>
      </c>
      <c r="H42" s="100">
        <f>'F2 SAS'!H42+'F2 FHL'!H42+'F2 ETAT-COMMUNAL'!H42</f>
        <v>0</v>
      </c>
      <c r="I42" s="100">
        <f>'F2 SAS'!I42+'F2 FHL'!I42+'F2 ETAT-COMMUNAL'!I42</f>
        <v>0</v>
      </c>
      <c r="J42" s="100">
        <f>'F2 SAS'!J42+'F2 FHL'!J42+'F2 ETAT-COMMUNAL'!J42</f>
        <v>0</v>
      </c>
      <c r="K42" s="100">
        <f>'F2 SAS'!K42+'F2 FHL'!K42+'F2 ETAT-COMMUNAL'!K42</f>
        <v>0</v>
      </c>
      <c r="L42" s="77" t="str">
        <f t="shared" si="8"/>
        <v>OK</v>
      </c>
      <c r="N42" s="100">
        <f>'F2 SAS'!N42+'F2 FHL'!N42+'F2 ETAT-COMMUNAL'!N42</f>
        <v>0</v>
      </c>
      <c r="P42" s="66" t="str">
        <f>IF(D42="",IF(N42="","OK","erreur"),IF(N42&lt;&gt;"","OK","erreur"))</f>
        <v>OK</v>
      </c>
      <c r="R42" s="70">
        <f>IFERROR(+N42*R$61/N$61,0)</f>
        <v>0</v>
      </c>
    </row>
    <row r="43" spans="2:18" ht="15" customHeight="1">
      <c r="B43" s="4"/>
      <c r="C43" s="1" t="str">
        <f>'F2 SAS'!C43</f>
        <v>Salarié non diplômé</v>
      </c>
      <c r="D43" s="100">
        <f>'F2 SAS'!D43+'F2 FHL'!D43+'F2 ETAT-COMMUNAL'!D43</f>
        <v>0</v>
      </c>
      <c r="E43" s="100">
        <f>'F2 SAS'!E43+'F2 FHL'!E43+'F2 ETAT-COMMUNAL'!E43</f>
        <v>0</v>
      </c>
      <c r="F43" s="100">
        <f>'F2 SAS'!F43+'F2 FHL'!F43+'F2 ETAT-COMMUNAL'!F43</f>
        <v>0</v>
      </c>
      <c r="G43" s="100">
        <f>'F2 SAS'!G43+'F2 FHL'!G43+'F2 ETAT-COMMUNAL'!G43</f>
        <v>0</v>
      </c>
      <c r="H43" s="100">
        <f>'F2 SAS'!H43+'F2 FHL'!H43+'F2 ETAT-COMMUNAL'!H43</f>
        <v>0</v>
      </c>
      <c r="I43" s="100">
        <f>'F2 SAS'!I43+'F2 FHL'!I43+'F2 ETAT-COMMUNAL'!I43</f>
        <v>0</v>
      </c>
      <c r="J43" s="100">
        <f>'F2 SAS'!J43+'F2 FHL'!J43+'F2 ETAT-COMMUNAL'!J43</f>
        <v>0</v>
      </c>
      <c r="K43" s="100">
        <f>'F2 SAS'!K43+'F2 FHL'!K43+'F2 ETAT-COMMUNAL'!K43</f>
        <v>0</v>
      </c>
      <c r="L43" s="77" t="str">
        <f t="shared" si="8"/>
        <v>OK</v>
      </c>
      <c r="N43" s="100">
        <f>'F2 SAS'!N43+'F2 FHL'!N43+'F2 ETAT-COMMUNAL'!N43</f>
        <v>0</v>
      </c>
      <c r="P43" s="66" t="str">
        <f>IF(D43="",IF(N43="","OK","erreur"),IF(N43&lt;&gt;"","OK","erreur"))</f>
        <v>OK</v>
      </c>
      <c r="R43" s="70">
        <f>IFERROR(+N43*R$61/N$61,0)</f>
        <v>0</v>
      </c>
    </row>
    <row r="44" spans="2:18" ht="15" customHeight="1">
      <c r="B44" s="2" t="s">
        <v>52</v>
      </c>
      <c r="C44" s="3"/>
      <c r="D44" s="56"/>
      <c r="E44" s="56"/>
      <c r="F44" s="56"/>
      <c r="G44" s="56"/>
      <c r="H44" s="56"/>
      <c r="I44" s="56"/>
      <c r="J44" s="56"/>
      <c r="K44" s="56"/>
      <c r="L44" s="79"/>
      <c r="N44" s="69"/>
      <c r="P44" s="68"/>
      <c r="R44" s="69"/>
    </row>
    <row r="45" spans="2:18" ht="15" customHeight="1">
      <c r="B45" s="4"/>
      <c r="C45" s="1" t="str">
        <f>'F2 SAS'!C45</f>
        <v>Universitaire</v>
      </c>
      <c r="D45" s="100">
        <f>'F2 SAS'!D45+'F2 FHL'!D45+'F2 ETAT-COMMUNAL'!D45</f>
        <v>0</v>
      </c>
      <c r="E45" s="100">
        <f>'F2 SAS'!E45+'F2 FHL'!E45+'F2 ETAT-COMMUNAL'!E45</f>
        <v>0</v>
      </c>
      <c r="F45" s="100">
        <f>'F2 SAS'!F45+'F2 FHL'!F45+'F2 ETAT-COMMUNAL'!F45</f>
        <v>0</v>
      </c>
      <c r="G45" s="100">
        <f>'F2 SAS'!G45+'F2 FHL'!G45+'F2 ETAT-COMMUNAL'!G45</f>
        <v>0</v>
      </c>
      <c r="H45" s="100">
        <f>'F2 SAS'!H45+'F2 FHL'!H45+'F2 ETAT-COMMUNAL'!H45</f>
        <v>0</v>
      </c>
      <c r="I45" s="100">
        <f>'F2 SAS'!I45+'F2 FHL'!I45+'F2 ETAT-COMMUNAL'!I45</f>
        <v>0</v>
      </c>
      <c r="J45" s="100">
        <f>'F2 SAS'!J45+'F2 FHL'!J45+'F2 ETAT-COMMUNAL'!J45</f>
        <v>0</v>
      </c>
      <c r="K45" s="100">
        <f>'F2 SAS'!K45+'F2 FHL'!K45+'F2 ETAT-COMMUNAL'!K45</f>
        <v>0</v>
      </c>
      <c r="L45" s="77" t="str">
        <f t="shared" ref="L45:L52" si="9">IF(D45=0,"OK",IF(AND(D45&gt;0,K45&lt;&gt;"",K45=INT(K45),INT(K45)&gt;=D45),"OK","erreur"))</f>
        <v>OK</v>
      </c>
      <c r="N45" s="100">
        <f>'F2 SAS'!N45+'F2 FHL'!N45+'F2 ETAT-COMMUNAL'!N45</f>
        <v>0</v>
      </c>
      <c r="P45" s="66" t="str">
        <f t="shared" ref="P45:P52" si="10">IF(D45="",IF(N45="","OK","erreur"),IF(N45&lt;&gt;"","OK","erreur"))</f>
        <v>OK</v>
      </c>
      <c r="R45" s="70">
        <f t="shared" ref="R45:R52" si="11">IFERROR(+N45*R$61/N$61,0)</f>
        <v>0</v>
      </c>
    </row>
    <row r="46" spans="2:18" ht="15" customHeight="1">
      <c r="B46" s="4"/>
      <c r="C46" s="1" t="str">
        <f>'F2 SAS'!C46</f>
        <v>Bachelor</v>
      </c>
      <c r="D46" s="100">
        <f>'F2 SAS'!D46+'F2 FHL'!D46+'F2 ETAT-COMMUNAL'!D46</f>
        <v>0</v>
      </c>
      <c r="E46" s="100">
        <f>'F2 SAS'!E46+'F2 FHL'!E46+'F2 ETAT-COMMUNAL'!E46</f>
        <v>0</v>
      </c>
      <c r="F46" s="100">
        <f>'F2 SAS'!F46+'F2 FHL'!F46+'F2 ETAT-COMMUNAL'!F46</f>
        <v>0</v>
      </c>
      <c r="G46" s="100">
        <f>'F2 SAS'!G46+'F2 FHL'!G46+'F2 ETAT-COMMUNAL'!G46</f>
        <v>0</v>
      </c>
      <c r="H46" s="100">
        <f>'F2 SAS'!H46+'F2 FHL'!H46+'F2 ETAT-COMMUNAL'!H46</f>
        <v>0</v>
      </c>
      <c r="I46" s="100">
        <f>'F2 SAS'!I46+'F2 FHL'!I46+'F2 ETAT-COMMUNAL'!I46</f>
        <v>0</v>
      </c>
      <c r="J46" s="100">
        <f>'F2 SAS'!J46+'F2 FHL'!J46+'F2 ETAT-COMMUNAL'!J46</f>
        <v>0</v>
      </c>
      <c r="K46" s="100">
        <f>'F2 SAS'!K46+'F2 FHL'!K46+'F2 ETAT-COMMUNAL'!K46</f>
        <v>0</v>
      </c>
      <c r="L46" s="77" t="str">
        <f t="shared" si="9"/>
        <v>OK</v>
      </c>
      <c r="N46" s="100">
        <f>'F2 SAS'!N46+'F2 FHL'!N46+'F2 ETAT-COMMUNAL'!N46</f>
        <v>0</v>
      </c>
      <c r="P46" s="66" t="str">
        <f t="shared" si="10"/>
        <v>OK</v>
      </c>
      <c r="R46" s="70">
        <f t="shared" si="11"/>
        <v>0</v>
      </c>
    </row>
    <row r="47" spans="2:18" ht="15" customHeight="1">
      <c r="B47" s="4"/>
      <c r="C47" s="1" t="str">
        <f>'F2 SAS'!C47</f>
        <v>BTS</v>
      </c>
      <c r="D47" s="100">
        <f>'F2 SAS'!D47+'F2 FHL'!D47+'F2 ETAT-COMMUNAL'!D47</f>
        <v>0</v>
      </c>
      <c r="E47" s="100">
        <f>'F2 SAS'!E47+'F2 FHL'!E47+'F2 ETAT-COMMUNAL'!E47</f>
        <v>0</v>
      </c>
      <c r="F47" s="100">
        <f>'F2 SAS'!F47+'F2 FHL'!F47+'F2 ETAT-COMMUNAL'!F47</f>
        <v>0</v>
      </c>
      <c r="G47" s="100">
        <f>'F2 SAS'!G47+'F2 FHL'!G47+'F2 ETAT-COMMUNAL'!G47</f>
        <v>0</v>
      </c>
      <c r="H47" s="100">
        <f>'F2 SAS'!H47+'F2 FHL'!H47+'F2 ETAT-COMMUNAL'!H47</f>
        <v>0</v>
      </c>
      <c r="I47" s="100">
        <f>'F2 SAS'!I47+'F2 FHL'!I47+'F2 ETAT-COMMUNAL'!I47</f>
        <v>0</v>
      </c>
      <c r="J47" s="100">
        <f>'F2 SAS'!J47+'F2 FHL'!J47+'F2 ETAT-COMMUNAL'!J47</f>
        <v>0</v>
      </c>
      <c r="K47" s="100">
        <f>'F2 SAS'!K47+'F2 FHL'!K47+'F2 ETAT-COMMUNAL'!K47</f>
        <v>0</v>
      </c>
      <c r="L47" s="77" t="str">
        <f t="shared" si="9"/>
        <v>OK</v>
      </c>
      <c r="N47" s="100">
        <f>'F2 SAS'!N47+'F2 FHL'!N47+'F2 ETAT-COMMUNAL'!N47</f>
        <v>0</v>
      </c>
      <c r="P47" s="66" t="str">
        <f t="shared" si="10"/>
        <v>OK</v>
      </c>
      <c r="R47" s="70">
        <f t="shared" si="11"/>
        <v>0</v>
      </c>
    </row>
    <row r="48" spans="2:18" ht="15" customHeight="1">
      <c r="B48" s="4"/>
      <c r="C48" s="1" t="str">
        <f>'F2 SAS'!C48</f>
        <v>Bac</v>
      </c>
      <c r="D48" s="100">
        <f>'F2 SAS'!D48+'F2 FHL'!D48+'F2 ETAT-COMMUNAL'!D48</f>
        <v>0</v>
      </c>
      <c r="E48" s="100">
        <f>'F2 SAS'!E48+'F2 FHL'!E48+'F2 ETAT-COMMUNAL'!E48</f>
        <v>0</v>
      </c>
      <c r="F48" s="100">
        <f>'F2 SAS'!F48+'F2 FHL'!F48+'F2 ETAT-COMMUNAL'!F48</f>
        <v>0</v>
      </c>
      <c r="G48" s="100">
        <f>'F2 SAS'!G48+'F2 FHL'!G48+'F2 ETAT-COMMUNAL'!G48</f>
        <v>0</v>
      </c>
      <c r="H48" s="100">
        <f>'F2 SAS'!H48+'F2 FHL'!H48+'F2 ETAT-COMMUNAL'!H48</f>
        <v>0</v>
      </c>
      <c r="I48" s="100">
        <f>'F2 SAS'!I48+'F2 FHL'!I48+'F2 ETAT-COMMUNAL'!I48</f>
        <v>0</v>
      </c>
      <c r="J48" s="100">
        <f>'F2 SAS'!J48+'F2 FHL'!J48+'F2 ETAT-COMMUNAL'!J48</f>
        <v>0</v>
      </c>
      <c r="K48" s="100">
        <f>'F2 SAS'!K48+'F2 FHL'!K48+'F2 ETAT-COMMUNAL'!K48</f>
        <v>0</v>
      </c>
      <c r="L48" s="77" t="str">
        <f t="shared" si="9"/>
        <v>OK</v>
      </c>
      <c r="N48" s="100">
        <f>'F2 SAS'!N48+'F2 FHL'!N48+'F2 ETAT-COMMUNAL'!N48</f>
        <v>0</v>
      </c>
      <c r="P48" s="66" t="str">
        <f t="shared" si="10"/>
        <v>OK</v>
      </c>
      <c r="R48" s="70">
        <f t="shared" si="11"/>
        <v>0</v>
      </c>
    </row>
    <row r="49" spans="2:18" ht="15" customHeight="1">
      <c r="B49" s="4"/>
      <c r="C49" s="1" t="str">
        <f>'F2 SAS'!C49</f>
        <v>Salarié avec 3ième sec. ou ens. moyen</v>
      </c>
      <c r="D49" s="100">
        <f>'F2 SAS'!D49+'F2 FHL'!D49+'F2 ETAT-COMMUNAL'!D49</f>
        <v>0</v>
      </c>
      <c r="E49" s="100">
        <f>'F2 SAS'!E49+'F2 FHL'!E49+'F2 ETAT-COMMUNAL'!E49</f>
        <v>0</v>
      </c>
      <c r="F49" s="100">
        <f>'F2 SAS'!F49+'F2 FHL'!F49+'F2 ETAT-COMMUNAL'!F49</f>
        <v>0</v>
      </c>
      <c r="G49" s="100">
        <f>'F2 SAS'!G49+'F2 FHL'!G49+'F2 ETAT-COMMUNAL'!G49</f>
        <v>0</v>
      </c>
      <c r="H49" s="100">
        <f>'F2 SAS'!H49+'F2 FHL'!H49+'F2 ETAT-COMMUNAL'!H49</f>
        <v>0</v>
      </c>
      <c r="I49" s="100">
        <f>'F2 SAS'!I49+'F2 FHL'!I49+'F2 ETAT-COMMUNAL'!I49</f>
        <v>0</v>
      </c>
      <c r="J49" s="100">
        <f>'F2 SAS'!J49+'F2 FHL'!J49+'F2 ETAT-COMMUNAL'!J49</f>
        <v>0</v>
      </c>
      <c r="K49" s="100">
        <f>'F2 SAS'!K49+'F2 FHL'!K49+'F2 ETAT-COMMUNAL'!K49</f>
        <v>0</v>
      </c>
      <c r="L49" s="77" t="str">
        <f t="shared" si="9"/>
        <v>OK</v>
      </c>
      <c r="N49" s="100">
        <f>'F2 SAS'!N49+'F2 FHL'!N49+'F2 ETAT-COMMUNAL'!N49</f>
        <v>0</v>
      </c>
      <c r="P49" s="66" t="str">
        <f t="shared" si="10"/>
        <v>OK</v>
      </c>
      <c r="R49" s="70">
        <f t="shared" si="11"/>
        <v>0</v>
      </c>
    </row>
    <row r="50" spans="2:18" ht="15" customHeight="1">
      <c r="B50" s="4"/>
      <c r="C50" s="1" t="str">
        <f>'F2 SAS'!C50</f>
        <v>Salarié avec 5ième sec. ou 9ième moyen</v>
      </c>
      <c r="D50" s="100">
        <f>'F2 SAS'!D50+'F2 FHL'!D50+'F2 ETAT-COMMUNAL'!D50</f>
        <v>0</v>
      </c>
      <c r="E50" s="100">
        <f>'F2 SAS'!E50+'F2 FHL'!E50+'F2 ETAT-COMMUNAL'!E50</f>
        <v>0</v>
      </c>
      <c r="F50" s="100">
        <f>'F2 SAS'!F50+'F2 FHL'!F50+'F2 ETAT-COMMUNAL'!F50</f>
        <v>0</v>
      </c>
      <c r="G50" s="100">
        <f>'F2 SAS'!G50+'F2 FHL'!G50+'F2 ETAT-COMMUNAL'!G50</f>
        <v>0</v>
      </c>
      <c r="H50" s="100">
        <f>'F2 SAS'!H50+'F2 FHL'!H50+'F2 ETAT-COMMUNAL'!H50</f>
        <v>0</v>
      </c>
      <c r="I50" s="100">
        <f>'F2 SAS'!I50+'F2 FHL'!I50+'F2 ETAT-COMMUNAL'!I50</f>
        <v>0</v>
      </c>
      <c r="J50" s="100">
        <f>'F2 SAS'!J50+'F2 FHL'!J50+'F2 ETAT-COMMUNAL'!J50</f>
        <v>0</v>
      </c>
      <c r="K50" s="100">
        <f>'F2 SAS'!K50+'F2 FHL'!K50+'F2 ETAT-COMMUNAL'!K50</f>
        <v>0</v>
      </c>
      <c r="L50" s="77" t="str">
        <f t="shared" si="9"/>
        <v>OK</v>
      </c>
      <c r="N50" s="100">
        <f>'F2 SAS'!N50+'F2 FHL'!N50+'F2 ETAT-COMMUNAL'!N50</f>
        <v>0</v>
      </c>
      <c r="P50" s="66" t="str">
        <f t="shared" si="10"/>
        <v>OK</v>
      </c>
      <c r="R50" s="70">
        <f t="shared" si="11"/>
        <v>0</v>
      </c>
    </row>
    <row r="51" spans="2:18" ht="15" customHeight="1">
      <c r="B51" s="4"/>
      <c r="C51" s="1" t="str">
        <f>'F2 SAS'!C51</f>
        <v>Salarié sans 5ième sec. ou 9ième moyen</v>
      </c>
      <c r="D51" s="100">
        <f>'F2 SAS'!D51+'F2 FHL'!D51+'F2 ETAT-COMMUNAL'!D51</f>
        <v>0</v>
      </c>
      <c r="E51" s="100">
        <f>'F2 SAS'!E51+'F2 FHL'!E51+'F2 ETAT-COMMUNAL'!E51</f>
        <v>0</v>
      </c>
      <c r="F51" s="100">
        <f>'F2 SAS'!F51+'F2 FHL'!F51+'F2 ETAT-COMMUNAL'!F51</f>
        <v>0</v>
      </c>
      <c r="G51" s="100">
        <f>'F2 SAS'!G51+'F2 FHL'!G51+'F2 ETAT-COMMUNAL'!G51</f>
        <v>0</v>
      </c>
      <c r="H51" s="100">
        <f>'F2 SAS'!H51+'F2 FHL'!H51+'F2 ETAT-COMMUNAL'!H51</f>
        <v>0</v>
      </c>
      <c r="I51" s="100">
        <f>'F2 SAS'!I51+'F2 FHL'!I51+'F2 ETAT-COMMUNAL'!I51</f>
        <v>0</v>
      </c>
      <c r="J51" s="100">
        <f>'F2 SAS'!J51+'F2 FHL'!J51+'F2 ETAT-COMMUNAL'!J51</f>
        <v>0</v>
      </c>
      <c r="K51" s="100">
        <f>'F2 SAS'!K51+'F2 FHL'!K51+'F2 ETAT-COMMUNAL'!K51</f>
        <v>0</v>
      </c>
      <c r="L51" s="77" t="str">
        <f t="shared" si="9"/>
        <v>OK</v>
      </c>
      <c r="N51" s="100">
        <f>'F2 SAS'!N51+'F2 FHL'!N51+'F2 ETAT-COMMUNAL'!N51</f>
        <v>0</v>
      </c>
      <c r="P51" s="66" t="str">
        <f t="shared" si="10"/>
        <v>OK</v>
      </c>
      <c r="R51" s="70">
        <f t="shared" si="11"/>
        <v>0</v>
      </c>
    </row>
    <row r="52" spans="2:18" ht="15" customHeight="1">
      <c r="B52" s="4"/>
      <c r="C52" s="1" t="str">
        <f>'F2 SAS'!C52</f>
        <v>Salarié non diplômé</v>
      </c>
      <c r="D52" s="100">
        <f>'F2 SAS'!D52+'F2 FHL'!D52+'F2 ETAT-COMMUNAL'!D52</f>
        <v>0</v>
      </c>
      <c r="E52" s="100">
        <f>'F2 SAS'!E52+'F2 FHL'!E52+'F2 ETAT-COMMUNAL'!E52</f>
        <v>0</v>
      </c>
      <c r="F52" s="100">
        <f>'F2 SAS'!F52+'F2 FHL'!F52+'F2 ETAT-COMMUNAL'!F52</f>
        <v>0</v>
      </c>
      <c r="G52" s="100">
        <f>'F2 SAS'!G52+'F2 FHL'!G52+'F2 ETAT-COMMUNAL'!G52</f>
        <v>0</v>
      </c>
      <c r="H52" s="100">
        <f>'F2 SAS'!H52+'F2 FHL'!H52+'F2 ETAT-COMMUNAL'!H52</f>
        <v>0</v>
      </c>
      <c r="I52" s="100">
        <f>'F2 SAS'!I52+'F2 FHL'!I52+'F2 ETAT-COMMUNAL'!I52</f>
        <v>0</v>
      </c>
      <c r="J52" s="100">
        <f>'F2 SAS'!J52+'F2 FHL'!J52+'F2 ETAT-COMMUNAL'!J52</f>
        <v>0</v>
      </c>
      <c r="K52" s="100">
        <f>'F2 SAS'!K52+'F2 FHL'!K52+'F2 ETAT-COMMUNAL'!K52</f>
        <v>0</v>
      </c>
      <c r="L52" s="77" t="str">
        <f t="shared" si="9"/>
        <v>OK</v>
      </c>
      <c r="N52" s="100">
        <f>'F2 SAS'!N52+'F2 FHL'!N52+'F2 ETAT-COMMUNAL'!N52</f>
        <v>0</v>
      </c>
      <c r="P52" s="66" t="str">
        <f t="shared" si="10"/>
        <v>OK</v>
      </c>
      <c r="R52" s="70">
        <f t="shared" si="11"/>
        <v>0</v>
      </c>
    </row>
    <row r="53" spans="2:18" ht="15" customHeight="1">
      <c r="B53" s="2" t="s">
        <v>60</v>
      </c>
      <c r="C53" s="3"/>
      <c r="D53" s="56"/>
      <c r="E53" s="56"/>
      <c r="F53" s="56"/>
      <c r="G53" s="56"/>
      <c r="H53" s="56"/>
      <c r="I53" s="56"/>
      <c r="J53" s="56"/>
      <c r="K53" s="56"/>
      <c r="L53" s="79"/>
      <c r="N53" s="67"/>
      <c r="P53" s="68"/>
      <c r="R53" s="69"/>
    </row>
    <row r="54" spans="2:18" ht="15" customHeight="1">
      <c r="B54" s="4"/>
      <c r="C54" s="1" t="str">
        <f>'F2 SAS'!C54</f>
        <v>Salarié avec CATP ou CAP</v>
      </c>
      <c r="D54" s="100">
        <f>'F2 SAS'!D54+'F2 FHL'!D54+'F2 ETAT-COMMUNAL'!D54</f>
        <v>0</v>
      </c>
      <c r="E54" s="100">
        <f>'F2 SAS'!E54+'F2 FHL'!E54+'F2 ETAT-COMMUNAL'!E54</f>
        <v>0</v>
      </c>
      <c r="F54" s="100">
        <f>'F2 SAS'!F54+'F2 FHL'!F54+'F2 ETAT-COMMUNAL'!F54</f>
        <v>0</v>
      </c>
      <c r="G54" s="100">
        <f>'F2 SAS'!G54+'F2 FHL'!G54+'F2 ETAT-COMMUNAL'!G54</f>
        <v>0</v>
      </c>
      <c r="H54" s="100">
        <f>'F2 SAS'!H54+'F2 FHL'!H54+'F2 ETAT-COMMUNAL'!H54</f>
        <v>0</v>
      </c>
      <c r="I54" s="100">
        <f>'F2 SAS'!I54+'F2 FHL'!I54+'F2 ETAT-COMMUNAL'!I54</f>
        <v>0</v>
      </c>
      <c r="J54" s="100">
        <f>'F2 SAS'!J54+'F2 FHL'!J54+'F2 ETAT-COMMUNAL'!J54</f>
        <v>0</v>
      </c>
      <c r="K54" s="100">
        <f>'F2 SAS'!K54+'F2 FHL'!K54+'F2 ETAT-COMMUNAL'!K54</f>
        <v>0</v>
      </c>
      <c r="L54" s="77" t="str">
        <f t="shared" ref="L54:L59" si="12">IF(D54=0,"OK",IF(AND(D54&gt;0,K54&lt;&gt;"",K54=INT(K54),INT(K54)&gt;=D54),"OK","erreur"))</f>
        <v>OK</v>
      </c>
      <c r="N54" s="100">
        <f>'F2 SAS'!N54+'F2 FHL'!N54+'F2 ETAT-COMMUNAL'!N54</f>
        <v>0</v>
      </c>
      <c r="P54" s="66" t="str">
        <f t="shared" ref="P54:P59" si="13">IF(D54="",IF(N54="","OK","erreur"),IF(N54&lt;&gt;"","OK","erreur"))</f>
        <v>OK</v>
      </c>
      <c r="R54" s="70">
        <f t="shared" ref="R54:R59" si="14">IFERROR(+N54*R$61/N$61,0)</f>
        <v>0</v>
      </c>
    </row>
    <row r="55" spans="2:18" ht="15" customHeight="1">
      <c r="B55" s="4"/>
      <c r="C55" s="1" t="str">
        <f>'F2 SAS'!C55</f>
        <v>Salarié sans CATP</v>
      </c>
      <c r="D55" s="100">
        <f>'F2 SAS'!D55+'F2 FHL'!D55+'F2 ETAT-COMMUNAL'!D55</f>
        <v>0</v>
      </c>
      <c r="E55" s="100">
        <f>'F2 SAS'!E55+'F2 FHL'!E55+'F2 ETAT-COMMUNAL'!E55</f>
        <v>0</v>
      </c>
      <c r="F55" s="100">
        <f>'F2 SAS'!F55+'F2 FHL'!F55+'F2 ETAT-COMMUNAL'!F55</f>
        <v>0</v>
      </c>
      <c r="G55" s="100">
        <f>'F2 SAS'!G55+'F2 FHL'!G55+'F2 ETAT-COMMUNAL'!G55</f>
        <v>0</v>
      </c>
      <c r="H55" s="100">
        <f>'F2 SAS'!H55+'F2 FHL'!H55+'F2 ETAT-COMMUNAL'!H55</f>
        <v>0</v>
      </c>
      <c r="I55" s="100">
        <f>'F2 SAS'!I55+'F2 FHL'!I55+'F2 ETAT-COMMUNAL'!I55</f>
        <v>0</v>
      </c>
      <c r="J55" s="100">
        <f>'F2 SAS'!J55+'F2 FHL'!J55+'F2 ETAT-COMMUNAL'!J55</f>
        <v>0</v>
      </c>
      <c r="K55" s="100">
        <f>'F2 SAS'!K55+'F2 FHL'!K55+'F2 ETAT-COMMUNAL'!K55</f>
        <v>0</v>
      </c>
      <c r="L55" s="77" t="str">
        <f t="shared" si="12"/>
        <v>OK</v>
      </c>
      <c r="N55" s="100">
        <f>'F2 SAS'!N55+'F2 FHL'!N55+'F2 ETAT-COMMUNAL'!N55</f>
        <v>0</v>
      </c>
      <c r="P55" s="66" t="str">
        <f t="shared" si="13"/>
        <v>OK</v>
      </c>
      <c r="R55" s="70">
        <f t="shared" si="14"/>
        <v>0</v>
      </c>
    </row>
    <row r="56" spans="2:18" ht="15" customHeight="1">
      <c r="B56" s="4"/>
      <c r="C56" s="1" t="str">
        <f>'F2 SAS'!C56</f>
        <v>Salarié non diplômé - Nettoyage</v>
      </c>
      <c r="D56" s="100">
        <f>'F2 SAS'!D56+'F2 FHL'!D56+'F2 ETAT-COMMUNAL'!D56</f>
        <v>0</v>
      </c>
      <c r="E56" s="100">
        <f>'F2 SAS'!E56+'F2 FHL'!E56+'F2 ETAT-COMMUNAL'!E56</f>
        <v>0</v>
      </c>
      <c r="F56" s="100">
        <f>'F2 SAS'!F56+'F2 FHL'!F56+'F2 ETAT-COMMUNAL'!F56</f>
        <v>0</v>
      </c>
      <c r="G56" s="100">
        <f>'F2 SAS'!G56+'F2 FHL'!G56+'F2 ETAT-COMMUNAL'!G56</f>
        <v>0</v>
      </c>
      <c r="H56" s="100">
        <f>'F2 SAS'!H56+'F2 FHL'!H56+'F2 ETAT-COMMUNAL'!H56</f>
        <v>0</v>
      </c>
      <c r="I56" s="100">
        <f>'F2 SAS'!I56+'F2 FHL'!I56+'F2 ETAT-COMMUNAL'!I56</f>
        <v>0</v>
      </c>
      <c r="J56" s="100">
        <f>'F2 SAS'!J56+'F2 FHL'!J56+'F2 ETAT-COMMUNAL'!J56</f>
        <v>0</v>
      </c>
      <c r="K56" s="100">
        <f>'F2 SAS'!K56+'F2 FHL'!K56+'F2 ETAT-COMMUNAL'!K56</f>
        <v>0</v>
      </c>
      <c r="L56" s="77" t="str">
        <f t="shared" si="12"/>
        <v>OK</v>
      </c>
      <c r="N56" s="100">
        <f>'F2 SAS'!N56+'F2 FHL'!N56+'F2 ETAT-COMMUNAL'!N56</f>
        <v>0</v>
      </c>
      <c r="P56" s="66" t="str">
        <f t="shared" si="13"/>
        <v>OK</v>
      </c>
      <c r="R56" s="70">
        <f t="shared" si="14"/>
        <v>0</v>
      </c>
    </row>
    <row r="57" spans="2:18" ht="15" customHeight="1">
      <c r="B57" s="4"/>
      <c r="C57" s="1" t="str">
        <f>'F2 SAS'!C57</f>
        <v>Salarié non diplômé - Aide cuisinière</v>
      </c>
      <c r="D57" s="100">
        <f>'F2 SAS'!D57+'F2 FHL'!D57+'F2 ETAT-COMMUNAL'!D57</f>
        <v>0</v>
      </c>
      <c r="E57" s="100">
        <f>'F2 SAS'!E57+'F2 FHL'!E57+'F2 ETAT-COMMUNAL'!E57</f>
        <v>0</v>
      </c>
      <c r="F57" s="100">
        <f>'F2 SAS'!F57+'F2 FHL'!F57+'F2 ETAT-COMMUNAL'!F57</f>
        <v>0</v>
      </c>
      <c r="G57" s="100">
        <f>'F2 SAS'!G57+'F2 FHL'!G57+'F2 ETAT-COMMUNAL'!G57</f>
        <v>0</v>
      </c>
      <c r="H57" s="100">
        <f>'F2 SAS'!H57+'F2 FHL'!H57+'F2 ETAT-COMMUNAL'!H57</f>
        <v>0</v>
      </c>
      <c r="I57" s="100">
        <f>'F2 SAS'!I57+'F2 FHL'!I57+'F2 ETAT-COMMUNAL'!I57</f>
        <v>0</v>
      </c>
      <c r="J57" s="100">
        <f>'F2 SAS'!J57+'F2 FHL'!J57+'F2 ETAT-COMMUNAL'!J57</f>
        <v>0</v>
      </c>
      <c r="K57" s="100">
        <f>'F2 SAS'!K57+'F2 FHL'!K57+'F2 ETAT-COMMUNAL'!K57</f>
        <v>0</v>
      </c>
      <c r="L57" s="77" t="str">
        <f t="shared" si="12"/>
        <v>OK</v>
      </c>
      <c r="N57" s="100">
        <f>'F2 SAS'!N57+'F2 FHL'!N57+'F2 ETAT-COMMUNAL'!N57</f>
        <v>0</v>
      </c>
      <c r="P57" s="66" t="str">
        <f t="shared" si="13"/>
        <v>OK</v>
      </c>
      <c r="R57" s="70">
        <f t="shared" si="14"/>
        <v>0</v>
      </c>
    </row>
    <row r="58" spans="2:18" ht="15" customHeight="1">
      <c r="B58" s="4"/>
      <c r="C58" s="1" t="str">
        <f>'F2 SAS'!C58</f>
        <v>Salarié non diplômé - Lingère</v>
      </c>
      <c r="D58" s="100">
        <f>'F2 SAS'!D58+'F2 FHL'!D58+'F2 ETAT-COMMUNAL'!D58</f>
        <v>0</v>
      </c>
      <c r="E58" s="100">
        <f>'F2 SAS'!E58+'F2 FHL'!E58+'F2 ETAT-COMMUNAL'!E58</f>
        <v>0</v>
      </c>
      <c r="F58" s="100">
        <f>'F2 SAS'!F58+'F2 FHL'!F58+'F2 ETAT-COMMUNAL'!F58</f>
        <v>0</v>
      </c>
      <c r="G58" s="100">
        <f>'F2 SAS'!G58+'F2 FHL'!G58+'F2 ETAT-COMMUNAL'!G58</f>
        <v>0</v>
      </c>
      <c r="H58" s="100">
        <f>'F2 SAS'!H58+'F2 FHL'!H58+'F2 ETAT-COMMUNAL'!H58</f>
        <v>0</v>
      </c>
      <c r="I58" s="100">
        <f>'F2 SAS'!I58+'F2 FHL'!I58+'F2 ETAT-COMMUNAL'!I58</f>
        <v>0</v>
      </c>
      <c r="J58" s="100">
        <f>'F2 SAS'!J58+'F2 FHL'!J58+'F2 ETAT-COMMUNAL'!J58</f>
        <v>0</v>
      </c>
      <c r="K58" s="100">
        <f>'F2 SAS'!K58+'F2 FHL'!K58+'F2 ETAT-COMMUNAL'!K58</f>
        <v>0</v>
      </c>
      <c r="L58" s="77" t="str">
        <f t="shared" si="12"/>
        <v>OK</v>
      </c>
      <c r="N58" s="100">
        <f>'F2 SAS'!N58+'F2 FHL'!N58+'F2 ETAT-COMMUNAL'!N58</f>
        <v>0</v>
      </c>
      <c r="P58" s="66" t="str">
        <f t="shared" si="13"/>
        <v>OK</v>
      </c>
      <c r="R58" s="70">
        <f t="shared" si="14"/>
        <v>0</v>
      </c>
    </row>
    <row r="59" spans="2:18" ht="15" customHeight="1">
      <c r="B59" s="8"/>
      <c r="C59" s="62" t="str">
        <f>'F2 SAS'!C59</f>
        <v>Salarié non diplômé - Chauffeur</v>
      </c>
      <c r="D59" s="100">
        <f>'F2 SAS'!D59+'F2 FHL'!D59+'F2 ETAT-COMMUNAL'!D59</f>
        <v>0</v>
      </c>
      <c r="E59" s="100">
        <f>'F2 SAS'!E59+'F2 FHL'!E59+'F2 ETAT-COMMUNAL'!E59</f>
        <v>0</v>
      </c>
      <c r="F59" s="100">
        <f>'F2 SAS'!F59+'F2 FHL'!F59+'F2 ETAT-COMMUNAL'!F59</f>
        <v>0</v>
      </c>
      <c r="G59" s="100">
        <f>'F2 SAS'!G59+'F2 FHL'!G59+'F2 ETAT-COMMUNAL'!G59</f>
        <v>0</v>
      </c>
      <c r="H59" s="100">
        <f>'F2 SAS'!H59+'F2 FHL'!H59+'F2 ETAT-COMMUNAL'!H59</f>
        <v>0</v>
      </c>
      <c r="I59" s="100">
        <f>'F2 SAS'!I59+'F2 FHL'!I59+'F2 ETAT-COMMUNAL'!I59</f>
        <v>0</v>
      </c>
      <c r="J59" s="100">
        <f>'F2 SAS'!J59+'F2 FHL'!J59+'F2 ETAT-COMMUNAL'!J59</f>
        <v>0</v>
      </c>
      <c r="K59" s="100">
        <f>'F2 SAS'!K59+'F2 FHL'!K59+'F2 ETAT-COMMUNAL'!K59</f>
        <v>0</v>
      </c>
      <c r="L59" s="77" t="str">
        <f t="shared" si="12"/>
        <v>OK</v>
      </c>
      <c r="N59" s="100">
        <f>'F2 SAS'!N59+'F2 FHL'!N59+'F2 ETAT-COMMUNAL'!N59</f>
        <v>0</v>
      </c>
      <c r="P59" s="66" t="str">
        <f t="shared" si="13"/>
        <v>OK</v>
      </c>
      <c r="R59" s="70">
        <f t="shared" si="14"/>
        <v>0</v>
      </c>
    </row>
    <row r="60" spans="2:18" ht="15" customHeight="1">
      <c r="D60" s="55"/>
      <c r="E60" s="55"/>
      <c r="F60" s="55"/>
      <c r="G60" s="55"/>
      <c r="H60" s="55"/>
      <c r="I60" s="55"/>
      <c r="J60" s="55"/>
      <c r="K60" s="55"/>
      <c r="N60" s="55"/>
      <c r="P60" s="9"/>
      <c r="R60" s="55"/>
    </row>
    <row r="61" spans="2:18" ht="15" customHeight="1">
      <c r="B61" s="5" t="s">
        <v>96</v>
      </c>
      <c r="C61" s="11"/>
      <c r="D61" s="50">
        <f t="shared" ref="D61:F61" si="15">SUM(D17:D59)</f>
        <v>0</v>
      </c>
      <c r="E61" s="50">
        <f t="shared" si="15"/>
        <v>0</v>
      </c>
      <c r="F61" s="50">
        <f t="shared" si="15"/>
        <v>0</v>
      </c>
      <c r="G61" s="50">
        <f t="shared" ref="G61:K61" si="16">SUM(G17:G59)</f>
        <v>0</v>
      </c>
      <c r="H61" s="50">
        <f t="shared" si="16"/>
        <v>0</v>
      </c>
      <c r="I61" s="50">
        <f t="shared" si="16"/>
        <v>0</v>
      </c>
      <c r="J61" s="50">
        <f t="shared" si="16"/>
        <v>0</v>
      </c>
      <c r="K61" s="50">
        <f t="shared" si="16"/>
        <v>0</v>
      </c>
      <c r="L61" s="77" t="str">
        <f>IF(D61=0,"OK",IF(AND(D61&gt;0,K61&lt;&gt;"",K61=INT(K61),INT(K61)&gt;=D61),"OK","erreur"))</f>
        <v>OK</v>
      </c>
      <c r="N61" s="50">
        <f>SUM(N17:N59)</f>
        <v>0</v>
      </c>
      <c r="P61" s="66" t="str">
        <f>IF(D61="",IF(N61="","OK","erreur"),IF(N61&lt;&gt;"","OK","erreur"))</f>
        <v>OK</v>
      </c>
      <c r="R61" s="50">
        <f>+D71</f>
        <v>0</v>
      </c>
    </row>
    <row r="62" spans="2:18" ht="15" customHeight="1">
      <c r="B62" s="58"/>
      <c r="D62" s="63"/>
      <c r="E62" s="63"/>
      <c r="F62" s="63"/>
      <c r="G62" s="63"/>
      <c r="H62" s="63"/>
      <c r="I62" s="63"/>
      <c r="J62" s="63"/>
      <c r="N62" s="71"/>
    </row>
    <row r="63" spans="2:18" ht="15" customHeight="1">
      <c r="B63" s="82" t="s">
        <v>97</v>
      </c>
      <c r="C63" s="83"/>
      <c r="D63" s="84">
        <f>'F2 SAS'!D63+'F2 FHL'!D63+'F2 ETAT-COMMUNAL'!D63</f>
        <v>0</v>
      </c>
    </row>
    <row r="64" spans="2:18" ht="15" customHeight="1" thickBot="1">
      <c r="H64"/>
      <c r="I64"/>
      <c r="J64"/>
      <c r="K64"/>
      <c r="L64"/>
      <c r="M64"/>
      <c r="N64"/>
    </row>
    <row r="65" spans="2:14" ht="15" customHeight="1">
      <c r="B65" s="145" t="s">
        <v>98</v>
      </c>
      <c r="C65" s="146"/>
      <c r="D65" s="184">
        <f>'F2 SAS'!D65+'F2 FHL'!D65+'F2 ETAT-COMMUNAL'!D65</f>
        <v>0</v>
      </c>
      <c r="H65"/>
      <c r="I65"/>
      <c r="J65"/>
      <c r="K65"/>
      <c r="L65"/>
      <c r="M65"/>
      <c r="N65"/>
    </row>
    <row r="66" spans="2:14" ht="15" customHeight="1" thickBot="1">
      <c r="B66" s="147"/>
      <c r="C66" s="148"/>
      <c r="D66" s="185">
        <f>'F2 SAS'!D66+'F2 FHL'!D66+'F2 ETAT-COMMUNAL'!D66</f>
        <v>0</v>
      </c>
      <c r="H66"/>
      <c r="I66"/>
      <c r="J66"/>
      <c r="K66"/>
      <c r="L66"/>
      <c r="M66"/>
      <c r="N66"/>
    </row>
    <row r="67" spans="2:14" ht="15" customHeight="1" thickBot="1">
      <c r="B67" s="88"/>
      <c r="C67" s="88"/>
      <c r="D67" s="55"/>
      <c r="H67"/>
      <c r="I67"/>
      <c r="J67"/>
      <c r="K67"/>
      <c r="L67"/>
      <c r="M67"/>
      <c r="N67"/>
    </row>
    <row r="68" spans="2:14" ht="15" customHeight="1">
      <c r="B68" s="145" t="s">
        <v>100</v>
      </c>
      <c r="C68" s="146"/>
      <c r="D68" s="184">
        <f>'F2 SAS'!D68+'F2 FHL'!D68+'F2 ETAT-COMMUNAL'!D68</f>
        <v>0</v>
      </c>
      <c r="H68"/>
      <c r="I68"/>
      <c r="J68"/>
      <c r="K68"/>
      <c r="L68"/>
      <c r="M68"/>
      <c r="N68"/>
    </row>
    <row r="69" spans="2:14" ht="15" customHeight="1" thickBot="1">
      <c r="B69" s="147"/>
      <c r="C69" s="148"/>
      <c r="D69" s="185">
        <f>'F2 SAS'!D69+'F2 FHL'!D69+'F2 ETAT-COMMUNAL'!D69</f>
        <v>0</v>
      </c>
      <c r="H69"/>
      <c r="I69"/>
      <c r="J69"/>
      <c r="K69"/>
      <c r="L69"/>
      <c r="M69"/>
      <c r="N69"/>
    </row>
    <row r="70" spans="2:14" ht="15" customHeight="1">
      <c r="H70"/>
      <c r="I70"/>
      <c r="J70"/>
      <c r="K70"/>
      <c r="L70"/>
      <c r="M70"/>
      <c r="N70"/>
    </row>
    <row r="71" spans="2:14" ht="15" customHeight="1">
      <c r="B71" s="82" t="s">
        <v>102</v>
      </c>
      <c r="C71" s="90"/>
      <c r="D71" s="84">
        <f>'F2 SAS'!D71+'F2 FHL'!D71+'F2 ETAT-COMMUNAL'!D71</f>
        <v>0</v>
      </c>
      <c r="H71"/>
      <c r="I71"/>
      <c r="J71"/>
      <c r="K71"/>
      <c r="L71"/>
      <c r="M71"/>
      <c r="N71"/>
    </row>
    <row r="72" spans="2:14" ht="15" customHeight="1">
      <c r="H72"/>
      <c r="I72"/>
      <c r="J72"/>
      <c r="K72"/>
      <c r="L72"/>
      <c r="M72"/>
      <c r="N72"/>
    </row>
  </sheetData>
  <sheetProtection selectLockedCells="1"/>
  <mergeCells count="21">
    <mergeCell ref="P12:P14"/>
    <mergeCell ref="R12:R14"/>
    <mergeCell ref="B65:C66"/>
    <mergeCell ref="D65:D66"/>
    <mergeCell ref="B2:R2"/>
    <mergeCell ref="B4:R4"/>
    <mergeCell ref="B5:R5"/>
    <mergeCell ref="D7:N7"/>
    <mergeCell ref="B8:C8"/>
    <mergeCell ref="D12:D14"/>
    <mergeCell ref="E12:E14"/>
    <mergeCell ref="F12:F14"/>
    <mergeCell ref="I12:I14"/>
    <mergeCell ref="J12:J14"/>
    <mergeCell ref="G12:G14"/>
    <mergeCell ref="B68:C69"/>
    <mergeCell ref="D68:D69"/>
    <mergeCell ref="K12:K14"/>
    <mergeCell ref="L12:L14"/>
    <mergeCell ref="N12:N14"/>
    <mergeCell ref="H12:H14"/>
  </mergeCells>
  <conditionalFormatting sqref="B2">
    <cfRule type="expression" dxfId="20" priority="5">
      <formula>$T$2="OK"</formula>
    </cfRule>
    <cfRule type="expression" dxfId="19" priority="6">
      <formula>$T$2="NOK"</formula>
    </cfRule>
  </conditionalFormatting>
  <conditionalFormatting sqref="L17:L30 L32:L37 L39:L43 L45:L52 L54:L59">
    <cfRule type="containsText" dxfId="18" priority="3" stopIfTrue="1" operator="containsText" text="OK">
      <formula>NOT(ISERROR(SEARCH("OK",L17)))</formula>
    </cfRule>
  </conditionalFormatting>
  <conditionalFormatting sqref="L17:L59">
    <cfRule type="containsText" dxfId="17" priority="4" stopIfTrue="1" operator="containsText" text="erreur">
      <formula>NOT(ISERROR(SEARCH("erreur",L17)))</formula>
    </cfRule>
  </conditionalFormatting>
  <conditionalFormatting sqref="L61">
    <cfRule type="containsText" dxfId="16" priority="1" stopIfTrue="1" operator="containsText" text="OK">
      <formula>NOT(ISERROR(SEARCH("OK",L61)))</formula>
    </cfRule>
    <cfRule type="containsText" dxfId="15" priority="2" stopIfTrue="1" operator="containsText" text="erreur">
      <formula>NOT(ISERROR(SEARCH("erreur",L61)))</formula>
    </cfRule>
  </conditionalFormatting>
  <conditionalFormatting sqref="P17:P30 P32:P37 P39:P43 P45:P52 P54:P59 P61">
    <cfRule type="containsText" dxfId="14" priority="10" stopIfTrue="1" operator="containsText" text="OK">
      <formula>NOT(ISERROR(SEARCH("OK",P17)))</formula>
    </cfRule>
  </conditionalFormatting>
  <conditionalFormatting sqref="P17:P59 P61 R31 R38 R44">
    <cfRule type="containsText" dxfId="13" priority="11" stopIfTrue="1" operator="containsText" text="erreur">
      <formula>NOT(ISERROR(SEARCH("erreur",P17)))</formula>
    </cfRule>
  </conditionalFormatting>
  <conditionalFormatting sqref="P17:P59 R31 R38 R44 P61">
    <cfRule type="containsText" dxfId="12" priority="13" stopIfTrue="1" operator="containsText" text="ok">
      <formula>NOT(ISERROR(SEARCH("ok",P17)))</formula>
    </cfRule>
  </conditionalFormatting>
  <conditionalFormatting sqref="P17:P61 R31 R38 R44">
    <cfRule type="cellIs" dxfId="11" priority="12" stopIfTrue="1" operator="equal">
      <formula>"erreur"</formula>
    </cfRule>
  </conditionalFormatting>
  <conditionalFormatting sqref="R53">
    <cfRule type="containsText" dxfId="10" priority="7" stopIfTrue="1" operator="containsText" text="erreur">
      <formula>NOT(ISERROR(SEARCH("erreur",R53)))</formula>
    </cfRule>
    <cfRule type="cellIs" dxfId="9" priority="8" stopIfTrue="1" operator="equal">
      <formula>"erreur"</formula>
    </cfRule>
    <cfRule type="containsText" dxfId="8" priority="9" stopIfTrue="1" operator="containsText" text="ok">
      <formula>NOT(ISERROR(SEARCH("ok",R53)))</formula>
    </cfRule>
  </conditionalFormatting>
  <dataValidations count="1">
    <dataValidation type="decimal" operator="greaterThanOrEqual" showInputMessage="1" showErrorMessage="1" error="Le montant doit être supérieur ou égal à 0" sqref="D65 E68:G69 D68 E65:G66">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showGridLines="0" tabSelected="1" zoomScale="87" zoomScaleNormal="87" workbookViewId="0">
      <selection activeCell="B19" sqref="B19"/>
    </sheetView>
  </sheetViews>
  <sheetFormatPr defaultColWidth="11.42578125" defaultRowHeight="15" customHeight="1"/>
  <cols>
    <col min="1" max="1" width="2.85546875" style="7" customWidth="1"/>
    <col min="2" max="2" width="92.85546875" style="7" customWidth="1"/>
    <col min="3" max="3" width="12.85546875" style="54" customWidth="1"/>
    <col min="4" max="4" width="19.140625" style="7" customWidth="1"/>
    <col min="5" max="5" width="2.85546875" style="7" customWidth="1"/>
    <col min="6" max="6" width="11.42578125" style="7"/>
    <col min="7" max="7" width="15.7109375" style="7" customWidth="1"/>
    <col min="8" max="8" width="13.7109375" style="7" customWidth="1"/>
    <col min="9" max="9" width="21.28515625" style="7" customWidth="1"/>
    <col min="10" max="16384" width="11.42578125" style="7"/>
  </cols>
  <sheetData>
    <row r="1" spans="2:12" ht="15" customHeight="1" thickBot="1"/>
    <row r="2" spans="2:12" ht="60" customHeight="1" thickBot="1">
      <c r="B2" s="130" t="s">
        <v>167</v>
      </c>
      <c r="C2" s="191"/>
      <c r="D2" s="192"/>
      <c r="E2" s="102"/>
      <c r="F2" s="103" t="str">
        <f>IF(AND(D7&lt;&gt;"",D9&lt;&gt;""),"OK","NOK")</f>
        <v>NOK</v>
      </c>
      <c r="G2" s="102"/>
      <c r="H2" s="102"/>
      <c r="I2" s="102"/>
      <c r="J2" s="102"/>
      <c r="K2" s="102"/>
      <c r="L2" s="102"/>
    </row>
    <row r="3" spans="2:12" ht="15" customHeight="1">
      <c r="B3" s="26"/>
      <c r="C3" s="104"/>
      <c r="D3" s="26"/>
      <c r="E3" s="26"/>
      <c r="F3" s="26"/>
      <c r="G3" s="26"/>
      <c r="H3" s="26"/>
      <c r="I3" s="26"/>
      <c r="J3" s="26"/>
      <c r="K3" s="26"/>
      <c r="L3" s="105"/>
    </row>
    <row r="4" spans="2:12" ht="15" customHeight="1">
      <c r="B4" s="106" t="s">
        <v>14</v>
      </c>
      <c r="C4" s="193">
        <f>+'F1'!C7</f>
        <v>0</v>
      </c>
      <c r="D4" s="194"/>
      <c r="E4" s="26"/>
      <c r="F4" s="26"/>
      <c r="G4" s="26"/>
      <c r="H4" s="26"/>
      <c r="I4" s="26"/>
      <c r="J4" s="108"/>
      <c r="K4" s="108"/>
      <c r="L4" s="109"/>
    </row>
    <row r="5" spans="2:12" ht="15" customHeight="1">
      <c r="B5" s="110"/>
      <c r="C5" s="105"/>
      <c r="D5" s="26"/>
      <c r="E5" s="26"/>
      <c r="F5" s="26"/>
      <c r="G5" s="26"/>
      <c r="H5" s="26"/>
      <c r="I5" s="26"/>
      <c r="J5" s="108"/>
      <c r="K5" s="108"/>
      <c r="L5" s="109"/>
    </row>
    <row r="6" spans="2:12" ht="15" customHeight="1">
      <c r="B6" s="111" t="s">
        <v>127</v>
      </c>
      <c r="C6" s="112"/>
      <c r="D6" s="113"/>
    </row>
    <row r="7" spans="2:12" ht="15" customHeight="1">
      <c r="B7" s="107" t="s">
        <v>128</v>
      </c>
      <c r="C7" s="114"/>
      <c r="D7" s="115"/>
    </row>
    <row r="8" spans="2:12" ht="15" customHeight="1">
      <c r="B8" s="111" t="s">
        <v>129</v>
      </c>
      <c r="C8" s="112"/>
      <c r="D8" s="116"/>
    </row>
    <row r="9" spans="2:12" ht="30.2" customHeight="1">
      <c r="B9" s="195" t="s">
        <v>130</v>
      </c>
      <c r="C9" s="196"/>
      <c r="D9" s="117"/>
      <c r="F9" s="118"/>
    </row>
    <row r="10" spans="2:12" ht="30.2" customHeight="1">
      <c r="B10" s="195" t="s">
        <v>131</v>
      </c>
      <c r="C10" s="196"/>
      <c r="D10" s="117"/>
      <c r="F10" s="118"/>
    </row>
    <row r="11" spans="2:12" ht="26.25" customHeight="1">
      <c r="B11" s="195" t="s">
        <v>132</v>
      </c>
      <c r="C11" s="196"/>
      <c r="D11" s="117"/>
      <c r="F11" s="118"/>
    </row>
    <row r="12" spans="2:12" ht="45" customHeight="1">
      <c r="B12" s="119" t="s">
        <v>133</v>
      </c>
      <c r="C12" s="120" t="s">
        <v>134</v>
      </c>
      <c r="D12" s="120" t="s">
        <v>135</v>
      </c>
    </row>
    <row r="13" spans="2:12" ht="15" customHeight="1">
      <c r="B13" s="123" t="s">
        <v>153</v>
      </c>
      <c r="C13" s="121"/>
      <c r="D13" s="122"/>
    </row>
    <row r="14" spans="2:12" ht="15" customHeight="1">
      <c r="B14" s="123" t="s">
        <v>154</v>
      </c>
      <c r="C14" s="121"/>
      <c r="D14" s="122"/>
    </row>
    <row r="15" spans="2:12" ht="15" customHeight="1">
      <c r="B15" s="123" t="s">
        <v>155</v>
      </c>
      <c r="C15" s="121"/>
      <c r="D15" s="122"/>
    </row>
    <row r="16" spans="2:12" ht="15" customHeight="1">
      <c r="B16" s="123" t="s">
        <v>156</v>
      </c>
      <c r="C16" s="121"/>
      <c r="D16" s="122"/>
    </row>
    <row r="17" spans="2:9" ht="15" customHeight="1">
      <c r="B17" s="123" t="s">
        <v>157</v>
      </c>
      <c r="C17" s="121"/>
      <c r="D17" s="122"/>
    </row>
    <row r="18" spans="2:9" ht="15" customHeight="1">
      <c r="B18" s="123" t="s">
        <v>158</v>
      </c>
      <c r="C18" s="121"/>
      <c r="D18" s="122"/>
    </row>
    <row r="19" spans="2:9" ht="15" customHeight="1">
      <c r="B19" s="123" t="s">
        <v>163</v>
      </c>
      <c r="C19" s="121"/>
      <c r="D19" s="122"/>
    </row>
    <row r="20" spans="2:9" ht="15" customHeight="1">
      <c r="B20" s="119" t="s">
        <v>143</v>
      </c>
      <c r="C20" s="120" t="s">
        <v>134</v>
      </c>
      <c r="D20" s="120" t="s">
        <v>135</v>
      </c>
      <c r="G20" s="125" t="s">
        <v>149</v>
      </c>
      <c r="H20" s="120" t="s">
        <v>134</v>
      </c>
      <c r="I20" s="120" t="s">
        <v>135</v>
      </c>
    </row>
    <row r="21" spans="2:9" ht="15" customHeight="1">
      <c r="B21" s="123" t="s">
        <v>144</v>
      </c>
      <c r="C21" s="121"/>
      <c r="D21" s="122"/>
      <c r="H21" s="7" t="b">
        <f>+SUM(C21:C22)='F2 TOTAL'!D41</f>
        <v>1</v>
      </c>
      <c r="I21" s="7" t="b">
        <f>+SUM(D21:D22)='F2 TOTAL'!R41</f>
        <v>1</v>
      </c>
    </row>
    <row r="22" spans="2:9" ht="15" customHeight="1">
      <c r="B22" s="123" t="s">
        <v>145</v>
      </c>
      <c r="C22" s="121"/>
      <c r="D22" s="122"/>
    </row>
    <row r="23" spans="2:9" ht="15" customHeight="1">
      <c r="B23" s="119" t="s">
        <v>146</v>
      </c>
      <c r="C23" s="120" t="s">
        <v>134</v>
      </c>
      <c r="D23" s="120" t="s">
        <v>135</v>
      </c>
      <c r="G23" s="125" t="s">
        <v>166</v>
      </c>
      <c r="H23" s="120" t="s">
        <v>134</v>
      </c>
      <c r="I23" s="120" t="s">
        <v>135</v>
      </c>
    </row>
    <row r="24" spans="2:9" ht="15" customHeight="1">
      <c r="B24" s="123" t="s">
        <v>147</v>
      </c>
      <c r="C24" s="121"/>
      <c r="D24" s="122"/>
      <c r="H24" s="7" t="b">
        <f>+SUM(C24:C27)=+'F2 TOTAL'!D42</f>
        <v>1</v>
      </c>
      <c r="I24" s="7" t="b">
        <f>+SUM(D24:D27)='F2 TOTAL'!R42</f>
        <v>1</v>
      </c>
    </row>
    <row r="25" spans="2:9" ht="15" customHeight="1">
      <c r="B25" s="123" t="s">
        <v>159</v>
      </c>
      <c r="C25" s="121"/>
      <c r="D25" s="122"/>
    </row>
    <row r="26" spans="2:9" ht="15" customHeight="1">
      <c r="B26" s="123" t="s">
        <v>160</v>
      </c>
      <c r="C26" s="121"/>
      <c r="D26" s="122"/>
    </row>
    <row r="27" spans="2:9" ht="15" customHeight="1">
      <c r="B27" s="123" t="s">
        <v>161</v>
      </c>
      <c r="C27" s="121"/>
      <c r="D27" s="122"/>
    </row>
    <row r="28" spans="2:9" ht="15" customHeight="1">
      <c r="B28" s="119" t="s">
        <v>151</v>
      </c>
      <c r="C28" s="120" t="s">
        <v>134</v>
      </c>
      <c r="D28" s="120" t="s">
        <v>135</v>
      </c>
      <c r="G28" s="125" t="s">
        <v>162</v>
      </c>
      <c r="H28" s="120" t="s">
        <v>134</v>
      </c>
      <c r="I28" s="120" t="s">
        <v>135</v>
      </c>
    </row>
    <row r="29" spans="2:9" ht="15" customHeight="1">
      <c r="B29" s="123" t="s">
        <v>152</v>
      </c>
      <c r="C29" s="121"/>
      <c r="D29" s="122"/>
      <c r="H29" s="7" t="b">
        <f>+SUM(C29:C31)='F2 TOTAL'!D43</f>
        <v>1</v>
      </c>
      <c r="I29" s="7" t="b">
        <f>+SUM(D29:D31)='F2 TOTAL'!R43</f>
        <v>1</v>
      </c>
    </row>
    <row r="30" spans="2:9" ht="15" customHeight="1">
      <c r="B30" s="123" t="s">
        <v>148</v>
      </c>
      <c r="C30" s="121"/>
      <c r="D30" s="122"/>
    </row>
    <row r="31" spans="2:9" ht="15" customHeight="1">
      <c r="B31" s="123" t="s">
        <v>165</v>
      </c>
      <c r="C31" s="121"/>
      <c r="D31" s="122"/>
    </row>
    <row r="32" spans="2:9" ht="30">
      <c r="B32" s="119" t="s">
        <v>136</v>
      </c>
      <c r="C32" s="120" t="s">
        <v>134</v>
      </c>
      <c r="D32" s="120" t="s">
        <v>135</v>
      </c>
    </row>
    <row r="33" spans="2:4" ht="15" customHeight="1">
      <c r="B33" s="123" t="s">
        <v>137</v>
      </c>
      <c r="C33" s="121">
        <f>+'F2 TOTAL'!G61</f>
        <v>0</v>
      </c>
      <c r="D33" s="121"/>
    </row>
    <row r="34" spans="2:4" ht="15" customHeight="1">
      <c r="B34" s="123" t="s">
        <v>138</v>
      </c>
      <c r="C34" s="121">
        <f>+'F2 TOTAL'!H61</f>
        <v>0</v>
      </c>
      <c r="D34" s="121"/>
    </row>
    <row r="35" spans="2:4" ht="15" customHeight="1">
      <c r="B35" s="123" t="s">
        <v>139</v>
      </c>
      <c r="C35" s="121">
        <f>+'F2 TOTAL'!I61</f>
        <v>0</v>
      </c>
      <c r="D35" s="121"/>
    </row>
    <row r="36" spans="2:4" ht="15" customHeight="1">
      <c r="B36" s="124" t="s">
        <v>140</v>
      </c>
      <c r="C36" s="121">
        <f>+'F2 TOTAL'!J61</f>
        <v>0</v>
      </c>
      <c r="D36" s="121"/>
    </row>
    <row r="37" spans="2:4" ht="45">
      <c r="B37" s="119" t="s">
        <v>141</v>
      </c>
      <c r="C37" s="120" t="s">
        <v>142</v>
      </c>
      <c r="D37" s="120" t="s">
        <v>135</v>
      </c>
    </row>
    <row r="38" spans="2:4" ht="15" customHeight="1">
      <c r="B38" s="123" t="s">
        <v>137</v>
      </c>
      <c r="C38" s="121"/>
      <c r="D38" s="121"/>
    </row>
    <row r="39" spans="2:4" ht="15" customHeight="1">
      <c r="B39" s="123" t="s">
        <v>138</v>
      </c>
      <c r="C39" s="121"/>
      <c r="D39" s="121"/>
    </row>
    <row r="40" spans="2:4" ht="15" customHeight="1">
      <c r="B40" s="123" t="s">
        <v>139</v>
      </c>
      <c r="C40" s="121"/>
      <c r="D40" s="121"/>
    </row>
    <row r="41" spans="2:4" ht="15" customHeight="1">
      <c r="B41" s="124" t="s">
        <v>140</v>
      </c>
      <c r="C41" s="121"/>
      <c r="D41" s="121"/>
    </row>
  </sheetData>
  <sheetProtection selectLockedCells="1"/>
  <mergeCells count="5">
    <mergeCell ref="B2:D2"/>
    <mergeCell ref="C4:D4"/>
    <mergeCell ref="B9:C9"/>
    <mergeCell ref="B10:C10"/>
    <mergeCell ref="B11:C11"/>
  </mergeCells>
  <conditionalFormatting sqref="B2">
    <cfRule type="expression" dxfId="7" priority="11">
      <formula>$F$2="OK"</formula>
    </cfRule>
    <cfRule type="expression" dxfId="6" priority="12">
      <formula>$F$2="NOK"</formula>
    </cfRule>
  </conditionalFormatting>
  <conditionalFormatting sqref="H21:I21">
    <cfRule type="containsText" dxfId="5" priority="5" operator="containsText" text="FAUX">
      <formula>NOT(ISERROR(SEARCH("FAUX",H21)))</formula>
    </cfRule>
    <cfRule type="containsText" dxfId="4" priority="6" operator="containsText" text="VRAI">
      <formula>NOT(ISERROR(SEARCH("VRAI",H21)))</formula>
    </cfRule>
  </conditionalFormatting>
  <conditionalFormatting sqref="H24:I24">
    <cfRule type="containsText" dxfId="3" priority="3" operator="containsText" text="FAUX">
      <formula>NOT(ISERROR(SEARCH("FAUX",H24)))</formula>
    </cfRule>
    <cfRule type="containsText" dxfId="2" priority="4" operator="containsText" text="VRAI">
      <formula>NOT(ISERROR(SEARCH("VRAI",H24)))</formula>
    </cfRule>
  </conditionalFormatting>
  <conditionalFormatting sqref="H29:I29">
    <cfRule type="containsText" dxfId="1" priority="1" operator="containsText" text="FAUX">
      <formula>NOT(ISERROR(SEARCH("FAUX",H29)))</formula>
    </cfRule>
    <cfRule type="containsText" dxfId="0" priority="2" operator="containsText" text="VRAI">
      <formula>NOT(ISERROR(SEARCH("VRAI",H29)))</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24EC3D245B31438C71CD08FCE13739" ma:contentTypeVersion="13" ma:contentTypeDescription="Create a new document." ma:contentTypeScope="" ma:versionID="7d35fcff1b12acb9232dbfd3b19ab8ba">
  <xsd:schema xmlns:xsd="http://www.w3.org/2001/XMLSchema" xmlns:xs="http://www.w3.org/2001/XMLSchema" xmlns:p="http://schemas.microsoft.com/office/2006/metadata/properties" xmlns:ns2="4e231161-3463-4bd6-b5b4-b90affe68108" xmlns:ns3="5afe1577-a516-44a7-8ded-f752880848a2" targetNamespace="http://schemas.microsoft.com/office/2006/metadata/properties" ma:root="true" ma:fieldsID="e945f3f8ee68bff8006698e13c2f3a94" ns2:_="" ns3:_="">
    <xsd:import namespace="4e231161-3463-4bd6-b5b4-b90affe68108"/>
    <xsd:import namespace="5afe1577-a516-44a7-8ded-f752880848a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31161-3463-4bd6-b5b4-b90affe68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4d85eea-0a56-485b-a6a5-ec269a5a2c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fe1577-a516-44a7-8ded-f752880848a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3dab00-83bd-4741-b485-57986c80242c}" ma:internalName="TaxCatchAll" ma:showField="CatchAllData" ma:web="5afe1577-a516-44a7-8ded-f752880848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afe1577-a516-44a7-8ded-f752880848a2" xsi:nil="true"/>
    <lcf76f155ced4ddcb4097134ff3c332f xmlns="4e231161-3463-4bd6-b5b4-b90affe681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0A171A-AE61-463C-8859-786D02BF5345}">
  <ds:schemaRefs>
    <ds:schemaRef ds:uri="http://schemas.microsoft.com/sharepoint/v3/contenttype/forms"/>
  </ds:schemaRefs>
</ds:datastoreItem>
</file>

<file path=customXml/itemProps2.xml><?xml version="1.0" encoding="utf-8"?>
<ds:datastoreItem xmlns:ds="http://schemas.openxmlformats.org/officeDocument/2006/customXml" ds:itemID="{B6325E57-AB15-4EC7-9B01-B4BA9B7FF8F0}"/>
</file>

<file path=customXml/itemProps3.xml><?xml version="1.0" encoding="utf-8"?>
<ds:datastoreItem xmlns:ds="http://schemas.openxmlformats.org/officeDocument/2006/customXml" ds:itemID="{0557E555-4752-41E5-A227-8C86155D8D40}">
  <ds:schemaRefs>
    <ds:schemaRef ds:uri="http://schemas.microsoft.com/office/2006/metadata/properties"/>
    <ds:schemaRef ds:uri="http://schemas.microsoft.com/office/infopath/2007/PartnerControls"/>
    <ds:schemaRef ds:uri="9cedb8ba-0160-48af-812f-41528b6e944e"/>
    <ds:schemaRef ds:uri="6b8171b2-d12a-4ac1-a556-fb4f2eeaec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F1</vt:lpstr>
      <vt:lpstr>F2 SAS</vt:lpstr>
      <vt:lpstr>F2 FHL</vt:lpstr>
      <vt:lpstr>F2 ETAT-COMMUNAL</vt:lpstr>
      <vt:lpstr>F2 TOTAL</vt:lpstr>
      <vt:lpstr>F5</vt:lpstr>
      <vt:lpstr>'F1'!Print_Area</vt:lpstr>
      <vt:lpstr>'F2 ETAT-COMMUNAL'!Print_Area</vt:lpstr>
      <vt:lpstr>'F2 FHL'!Print_Area</vt:lpstr>
      <vt:lpstr>'F2 SAS'!Print_Area</vt:lpstr>
      <vt:lpstr>'F2 TOTAL'!Print_Area</vt:lpstr>
      <vt:lpstr>'F5'!Print_Area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2020-03-06T09:13:50Z</cp:lastPrinted>
  <dcterms:created xsi:type="dcterms:W3CDTF">2012-03-30T12:18:13Z</dcterms:created>
  <dcterms:modified xsi:type="dcterms:W3CDTF">2025-03-11T10:08:39Z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0x010100E524EC3D245B31438C71CD08FCE13739</vt:lpwstr>
  </property>
  <property fmtid="{D5CDD505-2E9C-101B-9397-08002B2CF9AE}" pid="3" name="MediaServiceImageTags">
    <vt:lpwstr/>
  </property>
</Properties>
</file>